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75" windowWidth="20730" windowHeight="11760" activeTab="1"/>
  </bookViews>
  <sheets>
    <sheet name="2017-2018" sheetId="1" r:id="rId1"/>
    <sheet name="2018-2019" sheetId="2" r:id="rId2"/>
    <sheet name="Динамика" sheetId="3" r:id="rId3"/>
  </sheets>
  <calcPr calcId="124519"/>
</workbook>
</file>

<file path=xl/calcChain.xml><?xml version="1.0" encoding="utf-8"?>
<calcChain xmlns="http://schemas.openxmlformats.org/spreadsheetml/2006/main">
  <c r="F59" i="3"/>
  <c r="H59"/>
  <c r="J59"/>
  <c r="L59"/>
  <c r="N59"/>
  <c r="P59"/>
  <c r="D59"/>
  <c r="F58"/>
  <c r="G58"/>
  <c r="H58"/>
  <c r="I58"/>
  <c r="J58"/>
  <c r="K58"/>
  <c r="L58"/>
  <c r="M58"/>
  <c r="N58"/>
  <c r="O58"/>
  <c r="P58"/>
  <c r="Q58"/>
  <c r="E58"/>
  <c r="D58"/>
  <c r="F50"/>
  <c r="H50"/>
  <c r="J50"/>
  <c r="L50"/>
  <c r="N50"/>
  <c r="D50"/>
  <c r="F49"/>
  <c r="H49"/>
  <c r="J49"/>
  <c r="L49"/>
  <c r="N49"/>
  <c r="P49"/>
  <c r="D49"/>
  <c r="D43"/>
  <c r="E43"/>
  <c r="F43"/>
  <c r="G43"/>
  <c r="H43"/>
  <c r="I43"/>
  <c r="J43"/>
  <c r="K43"/>
  <c r="L43"/>
  <c r="M43"/>
  <c r="N43"/>
  <c r="O43"/>
  <c r="P43"/>
  <c r="Q43"/>
  <c r="D44"/>
  <c r="E44"/>
  <c r="F44"/>
  <c r="G44"/>
  <c r="H44"/>
  <c r="I44"/>
  <c r="J44"/>
  <c r="K44"/>
  <c r="L44"/>
  <c r="M44"/>
  <c r="N44"/>
  <c r="O44"/>
  <c r="P44"/>
  <c r="Q44"/>
  <c r="D45"/>
  <c r="E45"/>
  <c r="F45"/>
  <c r="G45"/>
  <c r="H45"/>
  <c r="I45"/>
  <c r="J45"/>
  <c r="K45"/>
  <c r="L45"/>
  <c r="M45"/>
  <c r="N45"/>
  <c r="O45"/>
  <c r="P45"/>
  <c r="Q45"/>
  <c r="D46"/>
  <c r="E46"/>
  <c r="F46"/>
  <c r="G46"/>
  <c r="H46"/>
  <c r="I46"/>
  <c r="J46"/>
  <c r="K46"/>
  <c r="L46"/>
  <c r="M46"/>
  <c r="N46"/>
  <c r="O46"/>
  <c r="P46"/>
  <c r="Q46"/>
  <c r="D47"/>
  <c r="E47"/>
  <c r="F47"/>
  <c r="G47"/>
  <c r="H47"/>
  <c r="I47"/>
  <c r="J47"/>
  <c r="K47"/>
  <c r="L47"/>
  <c r="M47"/>
  <c r="N47"/>
  <c r="O47"/>
  <c r="P47"/>
  <c r="Q47"/>
  <c r="Q42"/>
  <c r="P42"/>
  <c r="O42"/>
  <c r="N42"/>
  <c r="M42"/>
  <c r="L42"/>
  <c r="K42"/>
  <c r="J42"/>
  <c r="I42"/>
  <c r="H42"/>
  <c r="G42"/>
  <c r="F42"/>
  <c r="E42"/>
  <c r="D42"/>
  <c r="D35"/>
  <c r="E35"/>
  <c r="F35"/>
  <c r="G35"/>
  <c r="H35"/>
  <c r="I35"/>
  <c r="J35"/>
  <c r="K35"/>
  <c r="L35"/>
  <c r="M35"/>
  <c r="N35"/>
  <c r="O35"/>
  <c r="P35"/>
  <c r="Q35"/>
  <c r="D36"/>
  <c r="E36"/>
  <c r="F36"/>
  <c r="G36"/>
  <c r="H36"/>
  <c r="I36"/>
  <c r="J36"/>
  <c r="K36"/>
  <c r="L36"/>
  <c r="M36"/>
  <c r="N36"/>
  <c r="O36"/>
  <c r="P36"/>
  <c r="Q36"/>
  <c r="D37"/>
  <c r="E37"/>
  <c r="F37"/>
  <c r="G37"/>
  <c r="H37"/>
  <c r="I37"/>
  <c r="J37"/>
  <c r="K37"/>
  <c r="L37"/>
  <c r="M37"/>
  <c r="N37"/>
  <c r="O37"/>
  <c r="P37"/>
  <c r="Q37"/>
  <c r="D38"/>
  <c r="E38"/>
  <c r="F38"/>
  <c r="G38"/>
  <c r="H38"/>
  <c r="I38"/>
  <c r="J38"/>
  <c r="K38"/>
  <c r="L38"/>
  <c r="M38"/>
  <c r="N38"/>
  <c r="O38"/>
  <c r="P38"/>
  <c r="Q38"/>
  <c r="D39"/>
  <c r="E39"/>
  <c r="F39"/>
  <c r="G39"/>
  <c r="H39"/>
  <c r="I39"/>
  <c r="J39"/>
  <c r="K39"/>
  <c r="L39"/>
  <c r="M39"/>
  <c r="N39"/>
  <c r="O39"/>
  <c r="P39"/>
  <c r="Q39"/>
  <c r="D40"/>
  <c r="E40"/>
  <c r="F40"/>
  <c r="G40"/>
  <c r="H40"/>
  <c r="I40"/>
  <c r="J40"/>
  <c r="K40"/>
  <c r="L40"/>
  <c r="M40"/>
  <c r="N40"/>
  <c r="O40"/>
  <c r="P40"/>
  <c r="Q40"/>
  <c r="F34"/>
  <c r="G34"/>
  <c r="H34"/>
  <c r="I34"/>
  <c r="J34"/>
  <c r="K34"/>
  <c r="L34"/>
  <c r="M34"/>
  <c r="N34"/>
  <c r="O34"/>
  <c r="P34"/>
  <c r="Q34"/>
  <c r="E34"/>
  <c r="D34"/>
  <c r="F33"/>
  <c r="H33"/>
  <c r="J33"/>
  <c r="L33"/>
  <c r="N33"/>
  <c r="P33"/>
  <c r="D33"/>
  <c r="F23"/>
  <c r="G23"/>
  <c r="H23"/>
  <c r="I23"/>
  <c r="J23"/>
  <c r="K23"/>
  <c r="L23"/>
  <c r="M23"/>
  <c r="N23"/>
  <c r="O23"/>
  <c r="P23"/>
  <c r="Q23"/>
  <c r="F24"/>
  <c r="G24"/>
  <c r="H24"/>
  <c r="I24"/>
  <c r="J24"/>
  <c r="K24"/>
  <c r="L24"/>
  <c r="M24"/>
  <c r="N24"/>
  <c r="O24"/>
  <c r="P24"/>
  <c r="Q24"/>
  <c r="F25"/>
  <c r="G25"/>
  <c r="H25"/>
  <c r="I25"/>
  <c r="J25"/>
  <c r="K25"/>
  <c r="L25"/>
  <c r="M25"/>
  <c r="N25"/>
  <c r="O25"/>
  <c r="P25"/>
  <c r="Q25"/>
  <c r="F26"/>
  <c r="G26"/>
  <c r="H26"/>
  <c r="I26"/>
  <c r="J26"/>
  <c r="K26"/>
  <c r="L26"/>
  <c r="M26"/>
  <c r="N26"/>
  <c r="O26"/>
  <c r="P26"/>
  <c r="Q26"/>
  <c r="F27"/>
  <c r="G27"/>
  <c r="H27"/>
  <c r="I27"/>
  <c r="J27"/>
  <c r="K27"/>
  <c r="L27"/>
  <c r="M27"/>
  <c r="N27"/>
  <c r="O27"/>
  <c r="P27"/>
  <c r="Q27"/>
  <c r="F28"/>
  <c r="G28"/>
  <c r="H28"/>
  <c r="I28"/>
  <c r="J28"/>
  <c r="K28"/>
  <c r="L28"/>
  <c r="M28"/>
  <c r="N28"/>
  <c r="O28"/>
  <c r="P28"/>
  <c r="Q28"/>
  <c r="F29"/>
  <c r="G29"/>
  <c r="H29"/>
  <c r="I29"/>
  <c r="J29"/>
  <c r="K29"/>
  <c r="L29"/>
  <c r="M29"/>
  <c r="N29"/>
  <c r="O29"/>
  <c r="P29"/>
  <c r="Q29"/>
  <c r="F30"/>
  <c r="G30"/>
  <c r="H30"/>
  <c r="I30"/>
  <c r="J30"/>
  <c r="K30"/>
  <c r="L30"/>
  <c r="M30"/>
  <c r="N30"/>
  <c r="O30"/>
  <c r="P30"/>
  <c r="Q30"/>
  <c r="F31"/>
  <c r="G31"/>
  <c r="H31"/>
  <c r="I31"/>
  <c r="J31"/>
  <c r="K31"/>
  <c r="L31"/>
  <c r="M31"/>
  <c r="N31"/>
  <c r="O31"/>
  <c r="P31"/>
  <c r="Q31"/>
  <c r="F32"/>
  <c r="G32"/>
  <c r="H32"/>
  <c r="I32"/>
  <c r="J32"/>
  <c r="K32"/>
  <c r="L32"/>
  <c r="M32"/>
  <c r="N32"/>
  <c r="O32"/>
  <c r="P32"/>
  <c r="Q32"/>
  <c r="E23"/>
  <c r="E24"/>
  <c r="E25"/>
  <c r="E26"/>
  <c r="E27"/>
  <c r="E28"/>
  <c r="E29"/>
  <c r="E30"/>
  <c r="E31"/>
  <c r="E32"/>
  <c r="D25"/>
  <c r="D26"/>
  <c r="D27"/>
  <c r="D28"/>
  <c r="D29"/>
  <c r="D30"/>
  <c r="D31"/>
  <c r="D32"/>
  <c r="D24"/>
  <c r="D23"/>
  <c r="P7"/>
  <c r="P8"/>
  <c r="P9"/>
  <c r="P10"/>
  <c r="O22"/>
  <c r="P22"/>
  <c r="Q22"/>
  <c r="N22"/>
  <c r="P15"/>
  <c r="Q15"/>
  <c r="F15"/>
  <c r="G15"/>
  <c r="H15"/>
  <c r="I15"/>
  <c r="J15"/>
  <c r="K15"/>
  <c r="N15"/>
  <c r="O15"/>
  <c r="Q11"/>
  <c r="P11"/>
  <c r="P12"/>
  <c r="P13"/>
  <c r="P14"/>
  <c r="N14"/>
  <c r="N13"/>
  <c r="N12"/>
  <c r="F12"/>
  <c r="H12"/>
  <c r="J12"/>
  <c r="F13"/>
  <c r="H13"/>
  <c r="J13"/>
  <c r="F14"/>
  <c r="H14"/>
  <c r="J14"/>
  <c r="F11"/>
  <c r="G11"/>
  <c r="H11"/>
  <c r="I11"/>
  <c r="J11"/>
  <c r="K11"/>
  <c r="L11"/>
  <c r="M11"/>
  <c r="N11"/>
  <c r="O11"/>
  <c r="F7"/>
  <c r="H7"/>
  <c r="J7"/>
  <c r="L7"/>
  <c r="N7"/>
  <c r="F8"/>
  <c r="H8"/>
  <c r="J8"/>
  <c r="L8"/>
  <c r="N8"/>
  <c r="F9"/>
  <c r="H9"/>
  <c r="J9"/>
  <c r="L9"/>
  <c r="N9"/>
  <c r="F10"/>
  <c r="H10"/>
  <c r="J10"/>
  <c r="L10"/>
  <c r="N10"/>
  <c r="E15"/>
  <c r="D15"/>
  <c r="D13" l="1"/>
  <c r="D14"/>
  <c r="D12"/>
  <c r="E11"/>
  <c r="D11"/>
  <c r="D8"/>
  <c r="D9"/>
  <c r="D10"/>
  <c r="D7"/>
  <c r="P48" i="2" l="1"/>
  <c r="G30" l="1"/>
  <c r="E26"/>
  <c r="E24"/>
  <c r="G25"/>
  <c r="G26"/>
  <c r="P56"/>
  <c r="P45"/>
  <c r="O45"/>
  <c r="M45"/>
  <c r="K45"/>
  <c r="I45"/>
  <c r="G45"/>
  <c r="E45"/>
  <c r="P44"/>
  <c r="O44"/>
  <c r="M44"/>
  <c r="K44"/>
  <c r="I44"/>
  <c r="G44"/>
  <c r="E44"/>
  <c r="P43"/>
  <c r="O43"/>
  <c r="M43"/>
  <c r="K43"/>
  <c r="I43"/>
  <c r="G43"/>
  <c r="E43"/>
  <c r="P42"/>
  <c r="O42"/>
  <c r="M42"/>
  <c r="K42"/>
  <c r="I42"/>
  <c r="G42"/>
  <c r="E42"/>
  <c r="P41"/>
  <c r="O41"/>
  <c r="M41"/>
  <c r="K41"/>
  <c r="I41"/>
  <c r="G41"/>
  <c r="E41"/>
  <c r="P40"/>
  <c r="O40"/>
  <c r="M40"/>
  <c r="K40"/>
  <c r="I40"/>
  <c r="G40"/>
  <c r="E40"/>
  <c r="P38"/>
  <c r="O38"/>
  <c r="M38"/>
  <c r="K38"/>
  <c r="I38"/>
  <c r="G38"/>
  <c r="E38"/>
  <c r="P37"/>
  <c r="O37"/>
  <c r="M37"/>
  <c r="K37"/>
  <c r="I37"/>
  <c r="G37"/>
  <c r="E37"/>
  <c r="P36"/>
  <c r="O36"/>
  <c r="M36"/>
  <c r="K36"/>
  <c r="I36"/>
  <c r="G36"/>
  <c r="E36"/>
  <c r="P35"/>
  <c r="O35"/>
  <c r="M35"/>
  <c r="K35"/>
  <c r="I35"/>
  <c r="G35"/>
  <c r="E35"/>
  <c r="P34"/>
  <c r="O34"/>
  <c r="M34"/>
  <c r="K34"/>
  <c r="I34"/>
  <c r="G34"/>
  <c r="E34"/>
  <c r="P33"/>
  <c r="O33"/>
  <c r="M33"/>
  <c r="K33"/>
  <c r="I33"/>
  <c r="G33"/>
  <c r="E33"/>
  <c r="P32"/>
  <c r="O32"/>
  <c r="M32"/>
  <c r="K32"/>
  <c r="I32"/>
  <c r="G32"/>
  <c r="E32"/>
  <c r="P31"/>
  <c r="P30"/>
  <c r="P29"/>
  <c r="P28"/>
  <c r="P27"/>
  <c r="P26"/>
  <c r="P25"/>
  <c r="P24"/>
  <c r="P23"/>
  <c r="P22"/>
  <c r="P21"/>
  <c r="P20"/>
  <c r="P9"/>
  <c r="P8"/>
  <c r="P7"/>
  <c r="P6"/>
  <c r="N5"/>
  <c r="O29" s="1"/>
  <c r="L5"/>
  <c r="M56" s="1"/>
  <c r="J5"/>
  <c r="K29" s="1"/>
  <c r="H5"/>
  <c r="I56" s="1"/>
  <c r="F5"/>
  <c r="G29" s="1"/>
  <c r="D5"/>
  <c r="E56" s="1"/>
  <c r="Q56" i="1"/>
  <c r="P56"/>
  <c r="P36"/>
  <c r="Q36" s="1"/>
  <c r="P37"/>
  <c r="Q37" s="1"/>
  <c r="P38"/>
  <c r="Q38" s="1"/>
  <c r="P40"/>
  <c r="Q40" s="1"/>
  <c r="P41"/>
  <c r="Q41" s="1"/>
  <c r="P42"/>
  <c r="Q42" s="1"/>
  <c r="P43"/>
  <c r="Q43" s="1"/>
  <c r="P44"/>
  <c r="Q44" s="1"/>
  <c r="P45"/>
  <c r="Q45" s="1"/>
  <c r="P33"/>
  <c r="Q33" s="1"/>
  <c r="P34"/>
  <c r="Q34" s="1"/>
  <c r="P35"/>
  <c r="Q35" s="1"/>
  <c r="Q32"/>
  <c r="P32"/>
  <c r="P31"/>
  <c r="P30"/>
  <c r="Q30" s="1"/>
  <c r="P29"/>
  <c r="Q29" s="1"/>
  <c r="P28"/>
  <c r="Q28"/>
  <c r="P27"/>
  <c r="Q27"/>
  <c r="P24"/>
  <c r="Q24" s="1"/>
  <c r="P25"/>
  <c r="Q25" s="1"/>
  <c r="P26"/>
  <c r="Q26" s="1"/>
  <c r="P23"/>
  <c r="Q23"/>
  <c r="Q22"/>
  <c r="P22"/>
  <c r="P21"/>
  <c r="P20"/>
  <c r="P9"/>
  <c r="P5"/>
  <c r="O56"/>
  <c r="O33"/>
  <c r="O34"/>
  <c r="O35"/>
  <c r="O36"/>
  <c r="O37"/>
  <c r="O38"/>
  <c r="O40"/>
  <c r="O41"/>
  <c r="O42"/>
  <c r="O43"/>
  <c r="O44"/>
  <c r="O45"/>
  <c r="O32"/>
  <c r="O23"/>
  <c r="O24"/>
  <c r="O25"/>
  <c r="O26"/>
  <c r="O27"/>
  <c r="O28"/>
  <c r="O29"/>
  <c r="O30"/>
  <c r="O22"/>
  <c r="N5"/>
  <c r="M33"/>
  <c r="M34"/>
  <c r="M35"/>
  <c r="M36"/>
  <c r="M37"/>
  <c r="M38"/>
  <c r="M40"/>
  <c r="M41"/>
  <c r="M42"/>
  <c r="M43"/>
  <c r="M44"/>
  <c r="M45"/>
  <c r="M32"/>
  <c r="L5"/>
  <c r="M23" s="1"/>
  <c r="K33"/>
  <c r="K34"/>
  <c r="K35"/>
  <c r="K36"/>
  <c r="K37"/>
  <c r="K38"/>
  <c r="K40"/>
  <c r="K41"/>
  <c r="K42"/>
  <c r="K43"/>
  <c r="K44"/>
  <c r="K45"/>
  <c r="K32"/>
  <c r="K24"/>
  <c r="K26"/>
  <c r="K28"/>
  <c r="K22"/>
  <c r="J5"/>
  <c r="K56" s="1"/>
  <c r="I44"/>
  <c r="I45"/>
  <c r="I40"/>
  <c r="I41"/>
  <c r="I42"/>
  <c r="I43"/>
  <c r="I36"/>
  <c r="I37"/>
  <c r="I38"/>
  <c r="I33"/>
  <c r="I34"/>
  <c r="I35"/>
  <c r="I32"/>
  <c r="F5"/>
  <c r="H5"/>
  <c r="I56" s="1"/>
  <c r="G56"/>
  <c r="G44"/>
  <c r="G45"/>
  <c r="G40"/>
  <c r="G41"/>
  <c r="G42"/>
  <c r="G43"/>
  <c r="G35"/>
  <c r="G36"/>
  <c r="G37"/>
  <c r="G38"/>
  <c r="G33"/>
  <c r="G34"/>
  <c r="G32"/>
  <c r="G29"/>
  <c r="G24"/>
  <c r="G23"/>
  <c r="G22"/>
  <c r="E41"/>
  <c r="E42"/>
  <c r="E43"/>
  <c r="E44"/>
  <c r="E45"/>
  <c r="E40"/>
  <c r="E33"/>
  <c r="E34"/>
  <c r="E35"/>
  <c r="E36"/>
  <c r="E37"/>
  <c r="E38"/>
  <c r="E32"/>
  <c r="E25"/>
  <c r="E23"/>
  <c r="D5"/>
  <c r="E56" s="1"/>
  <c r="Q45" i="2" l="1"/>
  <c r="Q33"/>
  <c r="Q35"/>
  <c r="Q37"/>
  <c r="Q40"/>
  <c r="Q42"/>
  <c r="Q32"/>
  <c r="Q34"/>
  <c r="Q36"/>
  <c r="Q38"/>
  <c r="Q41"/>
  <c r="Q43"/>
  <c r="P5"/>
  <c r="K24"/>
  <c r="G24"/>
  <c r="O24"/>
  <c r="E22"/>
  <c r="I22"/>
  <c r="M22"/>
  <c r="E23"/>
  <c r="I23"/>
  <c r="M23"/>
  <c r="I25"/>
  <c r="M25"/>
  <c r="I26"/>
  <c r="M26"/>
  <c r="I27"/>
  <c r="M27"/>
  <c r="I28"/>
  <c r="M28"/>
  <c r="E29"/>
  <c r="I29"/>
  <c r="M29"/>
  <c r="I30"/>
  <c r="O30"/>
  <c r="G56"/>
  <c r="K56"/>
  <c r="O56"/>
  <c r="G22"/>
  <c r="K22"/>
  <c r="O22"/>
  <c r="G23"/>
  <c r="K23"/>
  <c r="O23"/>
  <c r="I24"/>
  <c r="M24"/>
  <c r="E25"/>
  <c r="K25"/>
  <c r="O25"/>
  <c r="K26"/>
  <c r="O26"/>
  <c r="K27"/>
  <c r="O27"/>
  <c r="K28"/>
  <c r="O28"/>
  <c r="M30"/>
  <c r="Q44"/>
  <c r="E22" i="1"/>
  <c r="E29"/>
  <c r="I25"/>
  <c r="I23"/>
  <c r="I28"/>
  <c r="I26"/>
  <c r="K29"/>
  <c r="K27"/>
  <c r="K25"/>
  <c r="K23"/>
  <c r="M22"/>
  <c r="M28"/>
  <c r="M26"/>
  <c r="M24"/>
  <c r="M30"/>
  <c r="M56"/>
  <c r="I22"/>
  <c r="I24"/>
  <c r="I29"/>
  <c r="I27"/>
  <c r="I30"/>
  <c r="M29"/>
  <c r="M27"/>
  <c r="M25"/>
  <c r="P48"/>
  <c r="P6"/>
  <c r="P7"/>
  <c r="P8"/>
  <c r="Q27" i="2" l="1"/>
  <c r="Q28"/>
  <c r="Q30"/>
  <c r="Q24"/>
  <c r="Q22"/>
  <c r="Q29"/>
  <c r="Q25"/>
  <c r="Q56"/>
  <c r="Q26"/>
  <c r="Q23"/>
</calcChain>
</file>

<file path=xl/sharedStrings.xml><?xml version="1.0" encoding="utf-8"?>
<sst xmlns="http://schemas.openxmlformats.org/spreadsheetml/2006/main" count="816" uniqueCount="168">
  <si>
    <t>N п/п</t>
  </si>
  <si>
    <t>Показатели</t>
  </si>
  <si>
    <t>Образовательная деятельность</t>
  </si>
  <si>
    <t>Общая численность учащихся</t>
  </si>
  <si>
    <t>Численность учащихся по образовательной программе начального общего образования</t>
  </si>
  <si>
    <t>Численность учащихся по образовательной программе основного общего образования</t>
  </si>
  <si>
    <t>Численность учащихся по образовательной программе среднего общего образования</t>
  </si>
  <si>
    <t>Численность/удельный вес численности учащихся, успевающих на "4" и "5" по результатам промежуточной аттестации, в общей численности учащихся</t>
  </si>
  <si>
    <t>Средний балл государственной итоговой аттестации выпускников 9 класса по русскому языку</t>
  </si>
  <si>
    <t>Средний балл государственной итоговой аттестации выпускников 9 класса по математике</t>
  </si>
  <si>
    <t>Средний балл единого государственного экзамена выпускников 11 класса по русскому языку</t>
  </si>
  <si>
    <t>Средний балл единого государственного экзамена выпускников 11 класса по математике (баз./проф.)</t>
  </si>
  <si>
    <t>Численность/удельный вес численности выпускников 9 класса, получивших неудовлетворительные результаты на государственной итоговой аттестации по русскому языку, в общей численности выпускников 9 класса</t>
  </si>
  <si>
    <t>Численность/удельный вес численности выпускников 9 класса, получивших неудовлетворительные результаты на государственной итоговой аттестации по математике, в общей численности выпускников 9 класса</t>
  </si>
  <si>
    <t>Численность/удельный вес численности выпускников 11 класса, получивших результаты ниже установленного минимального количества баллов единого государственного экзамена по русскому языку, в общей численности выпускников 11 класса</t>
  </si>
  <si>
    <t>Численность/удельный вес численности выпускников 11 класса, получивших результаты ниже установленного минимального количества баллов единого государственного экзамена по математике, в общей численности выпускников 11 класса</t>
  </si>
  <si>
    <t>Численность/удельный вес численности выпускников 9 класса, не получивших аттестаты об основном общем образовании, в общей численности выпускников 9 класса</t>
  </si>
  <si>
    <t>Численность/удельный вес численности выпускников 11 класса, не получивших аттестаты о среднем общем образовании, в общей численности выпускников 11 класса</t>
  </si>
  <si>
    <t>Численность/удельный вес численности выпускников 9 класса, получивших аттестаты об основном общем образовании с отличием, в общей численности выпускников 9 класса</t>
  </si>
  <si>
    <t>Численность/удельный вес численности выпускников 11 класса, получивших аттестаты о среднем общем образовании с отличием, в общей численности выпускников 11 класса</t>
  </si>
  <si>
    <t>Численность/удельный вес численности учащихся, принявших участие в различных олимпиадах, смотрах, конкурсах, в общей численности учащихся</t>
  </si>
  <si>
    <t>Численность/удельный вес численности учащихся - победителей и призеров олимпиад, смотров, конкурсов, в общей численности учащихся, в том числе:</t>
  </si>
  <si>
    <t>1.19.1</t>
  </si>
  <si>
    <t>Регионального уровня</t>
  </si>
  <si>
    <t>1.19.2</t>
  </si>
  <si>
    <t>Федерального уровня</t>
  </si>
  <si>
    <t>1.19.3</t>
  </si>
  <si>
    <t>Международного уровня</t>
  </si>
  <si>
    <t>Численность/удельный вес численности учащихся, получающих образование с углубленным изучением отдельных учебных предметов, в общей численности учащихся</t>
  </si>
  <si>
    <t>Численность/удельный вес численности учащихся, получающих образование в рамках профильного обучения, в общей численности учащихся</t>
  </si>
  <si>
    <t>Численность/удельный вес численности обучающихся с применением дистанционных образовательных технологий, электронного обучения, в общей численности учащихся</t>
  </si>
  <si>
    <t>Численность/удельный вес численности учащихся в рамках сетевой формы реализации образовательных программ, в общей численности учащихся</t>
  </si>
  <si>
    <t>Общая численность педагогических работников, в том числе:</t>
  </si>
  <si>
    <t>Численность/удельный вес численности педагогических работников, имеющих высшее образование, в общей численности педагогических работников</t>
  </si>
  <si>
    <t>Численность/удельный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</si>
  <si>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</si>
  <si>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</si>
  <si>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работников, в том числе:</t>
  </si>
  <si>
    <t>1.29.1</t>
  </si>
  <si>
    <t>Высшая</t>
  </si>
  <si>
    <t>1.29.2</t>
  </si>
  <si>
    <t>Первая</t>
  </si>
  <si>
    <t>Численность/удельный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</si>
  <si>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1.30.1</t>
  </si>
  <si>
    <t>До 5 лет</t>
  </si>
  <si>
    <t>1.30.2</t>
  </si>
  <si>
    <t>Свыше 30 лет</t>
  </si>
  <si>
    <t>Численность/удельный вес численности педагогических работников в общей численности педагогических работников в возрасте до 30 лет</t>
  </si>
  <si>
    <t>Численность/удельный вес численности педагогических работников в общей численности педагогических работников в возрасте от 55 лет</t>
  </si>
  <si>
    <t>Численность/удельный вес численности педагогических и административно-хозяйственных работников, прошедших за последние 5 лет повышение квалификации/профессиональную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</si>
  <si>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>Численность/удельный вес численности педагогических и административно-хозяйственных работников, прошедших повышение квалификации по применению в образовательном процессе федеральных государственных образовательных стандартов, в общей численности педагогических и административно-хозяйственных работников</t>
  </si>
  <si>
    <t>2.</t>
  </si>
  <si>
    <t>Инфраструктура</t>
  </si>
  <si>
    <t>Количество компьютеров в расчете на одного учащегося</t>
  </si>
  <si>
    <t>Количество экземпляров учебной и учебно-методической литературы из общего количества единиц хранения библиотечного фонда, состоящих на учете, в расчете на одного учащегося</t>
  </si>
  <si>
    <t>Наличие в образовательной организации системы электронного документооборота</t>
  </si>
  <si>
    <t>да</t>
  </si>
  <si>
    <t>Наличие читального зала библиотеки, в том числе:</t>
  </si>
  <si>
    <t>С обеспечением возможности работы на стационарных компьютерах или использования переносных компьютеров</t>
  </si>
  <si>
    <t>С медиатекой</t>
  </si>
  <si>
    <t>Оснащенного средствами сканирования и распознавания текстов</t>
  </si>
  <si>
    <t>С выходом в Интернет с компьютеров, расположенных в помещении библиотеки</t>
  </si>
  <si>
    <t>С контролируемой распечаткой бумажных материалов</t>
  </si>
  <si>
    <t>Численность/удельный вес численности учащихся, которым обеспечена возможность пользоваться широкополосным Интернетом (не менее 2 Мб/с), в общей численности учащихся</t>
  </si>
  <si>
    <t>Общая площадь помещений, в которых осуществляется образовательная деятельность, в расчете на одного учащегося</t>
  </si>
  <si>
    <t xml:space="preserve"> 1.1 </t>
  </si>
  <si>
    <t>Ермаковская школа</t>
  </si>
  <si>
    <t>Ед. измерения</t>
  </si>
  <si>
    <t>чел.</t>
  </si>
  <si>
    <t>чел./%</t>
  </si>
  <si>
    <t>кол-во баллов</t>
  </si>
  <si>
    <t>единиц</t>
  </si>
  <si>
    <t>да/нет</t>
  </si>
  <si>
    <t>кв. м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</si>
  <si>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</si>
  <si>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</si>
  <si>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</si>
  <si>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</si>
  <si>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</si>
  <si>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</si>
  <si>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</si>
  <si>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</si>
  <si>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</si>
  <si>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</si>
  <si>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</si>
  <si>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</si>
  <si>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</si>
  <si>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</si>
  <si>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</si>
  <si>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</si>
  <si>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</si>
  <si>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</si>
  <si>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2.1</t>
  </si>
  <si>
    <t xml:space="preserve"> 1.20</t>
  </si>
  <si>
    <t xml:space="preserve"> 1.21</t>
  </si>
  <si>
    <t xml:space="preserve"> 1.22</t>
  </si>
  <si>
    <t xml:space="preserve"> 1.23</t>
  </si>
  <si>
    <t xml:space="preserve"> 1.24</t>
  </si>
  <si>
    <t xml:space="preserve"> 1.25</t>
  </si>
  <si>
    <t xml:space="preserve"> 1.26</t>
  </si>
  <si>
    <t xml:space="preserve"> 1.27</t>
  </si>
  <si>
    <t xml:space="preserve"> 1.28</t>
  </si>
  <si>
    <t xml:space="preserve"> 1.29</t>
  </si>
  <si>
    <t xml:space="preserve"> 1.30</t>
  </si>
  <si>
    <t xml:space="preserve"> 1.31</t>
  </si>
  <si>
    <t xml:space="preserve"> 1.32</t>
  </si>
  <si>
    <t xml:space="preserve"> 1.33</t>
  </si>
  <si>
    <t xml:space="preserve"> 1.34</t>
  </si>
  <si>
    <t xml:space="preserve"> 2.2</t>
  </si>
  <si>
    <t xml:space="preserve"> 2.3</t>
  </si>
  <si>
    <t xml:space="preserve"> 2.4</t>
  </si>
  <si>
    <t xml:space="preserve"> 2.5</t>
  </si>
  <si>
    <t xml:space="preserve"> 2.4.1</t>
  </si>
  <si>
    <t xml:space="preserve"> 2.4.2</t>
  </si>
  <si>
    <t xml:space="preserve"> 2.4.3</t>
  </si>
  <si>
    <t xml:space="preserve"> 2.4.4</t>
  </si>
  <si>
    <t xml:space="preserve"> 2.4.5</t>
  </si>
  <si>
    <t xml:space="preserve"> 2.6</t>
  </si>
  <si>
    <t>Боковская школа</t>
  </si>
  <si>
    <t>нет</t>
  </si>
  <si>
    <t>0</t>
  </si>
  <si>
    <t>Каргалинская школа</t>
  </si>
  <si>
    <t>Поддубровинская школа</t>
  </si>
  <si>
    <t>Специальная коррекционная школа</t>
  </si>
  <si>
    <t>Викуловская школа №1</t>
  </si>
  <si>
    <t>ИТОГО по ОО</t>
  </si>
  <si>
    <t xml:space="preserve">Директор школы: </t>
  </si>
  <si>
    <t>Лотов А.А.</t>
  </si>
  <si>
    <t>Показатели самообследования муниципального автономного общеобразовательного учреждения "Викуловская средняя общеобразовательная школа №1" за 2017-2018 учебный год</t>
  </si>
  <si>
    <t>Показатели самообследования муниципального автономного общеобразовательного учреждения "Викуловская средняя общеобразовательная школа №1" за 2018-2019 учебный год</t>
  </si>
  <si>
    <t>5</t>
  </si>
  <si>
    <t>4</t>
  </si>
  <si>
    <t>3</t>
  </si>
  <si>
    <t>6</t>
  </si>
  <si>
    <t>2</t>
  </si>
  <si>
    <t>1</t>
  </si>
  <si>
    <t>7</t>
  </si>
  <si>
    <t>20</t>
  </si>
  <si>
    <t>35</t>
  </si>
  <si>
    <t>9</t>
  </si>
  <si>
    <t>8</t>
  </si>
  <si>
    <t>13</t>
  </si>
  <si>
    <t>10</t>
  </si>
  <si>
    <t>99</t>
  </si>
  <si>
    <t>11</t>
  </si>
  <si>
    <t>76</t>
  </si>
  <si>
    <t>12</t>
  </si>
  <si>
    <t>660</t>
  </si>
  <si>
    <t>45</t>
  </si>
  <si>
    <t>40</t>
  </si>
  <si>
    <t>15</t>
  </si>
  <si>
    <t>25</t>
  </si>
  <si>
    <t>12%</t>
  </si>
  <si>
    <t>7,3%</t>
  </si>
  <si>
    <t>18</t>
  </si>
  <si>
    <t>107</t>
  </si>
  <si>
    <t>78</t>
  </si>
  <si>
    <t>5,7%</t>
  </si>
  <si>
    <t>47</t>
  </si>
  <si>
    <t>103</t>
  </si>
  <si>
    <t>668</t>
  </si>
  <si>
    <t>44</t>
  </si>
  <si>
    <t>39</t>
  </si>
  <si>
    <t>24</t>
  </si>
  <si>
    <t>7,5%</t>
  </si>
  <si>
    <t>Показатели самообследования муниципального автономного общеобразовательного учреждения "Викуловская средняя общеобразовательная школа №1" за 2018-2019 учебный год в сравнении с 2017-2018 учебным годом</t>
  </si>
  <si>
    <t xml:space="preserve">  - снижение (уменьшение) показателя</t>
  </si>
  <si>
    <t xml:space="preserve">  - рост (увеличение) показателя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</si>
</sst>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2" fillId="0" borderId="10" xfId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9" fontId="1" fillId="0" borderId="10" xfId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9" fontId="2" fillId="0" borderId="14" xfId="1" applyFont="1" applyBorder="1" applyAlignment="1">
      <alignment horizontal="center" vertical="center" wrapText="1"/>
    </xf>
    <xf numFmtId="9" fontId="1" fillId="0" borderId="14" xfId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4" fontId="1" fillId="3" borderId="10" xfId="1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NumberFormat="1" applyFont="1" applyFill="1" applyBorder="1" applyAlignment="1">
      <alignment horizontal="center" vertical="center" wrapText="1"/>
    </xf>
    <xf numFmtId="9" fontId="1" fillId="3" borderId="10" xfId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9" fontId="1" fillId="0" borderId="10" xfId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9" xfId="1" applyNumberFormat="1" applyFont="1" applyFill="1" applyBorder="1" applyAlignment="1">
      <alignment horizontal="center" vertical="center" wrapText="1"/>
    </xf>
    <xf numFmtId="0" fontId="2" fillId="3" borderId="19" xfId="0" applyNumberFormat="1" applyFont="1" applyFill="1" applyBorder="1" applyAlignment="1">
      <alignment horizontal="center" vertical="center" wrapText="1"/>
    </xf>
    <xf numFmtId="0" fontId="2" fillId="3" borderId="19" xfId="0" applyNumberFormat="1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9" fontId="1" fillId="0" borderId="9" xfId="1" applyFont="1" applyBorder="1" applyAlignment="1">
      <alignment horizontal="center" vertical="center" wrapText="1"/>
    </xf>
    <xf numFmtId="9" fontId="0" fillId="0" borderId="0" xfId="1" applyFo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9" fontId="1" fillId="0" borderId="23" xfId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4" fontId="1" fillId="0" borderId="23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13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workbookViewId="0">
      <selection activeCell="P48" sqref="P48:Q48"/>
    </sheetView>
  </sheetViews>
  <sheetFormatPr defaultRowHeight="15"/>
  <cols>
    <col min="1" max="1" width="7.28515625" customWidth="1"/>
    <col min="2" max="2" width="67" customWidth="1"/>
    <col min="3" max="3" width="12.140625" style="8" customWidth="1"/>
    <col min="4" max="5" width="6.42578125" customWidth="1"/>
    <col min="6" max="6" width="6.7109375" customWidth="1"/>
    <col min="7" max="8" width="7" customWidth="1"/>
    <col min="9" max="9" width="7.42578125" customWidth="1"/>
    <col min="10" max="10" width="7.140625" customWidth="1"/>
    <col min="11" max="11" width="6.85546875" customWidth="1"/>
    <col min="12" max="13" width="7.85546875" style="1" customWidth="1"/>
    <col min="14" max="15" width="7.5703125" customWidth="1"/>
    <col min="16" max="16" width="8.7109375" customWidth="1"/>
    <col min="17" max="17" width="6.5703125" customWidth="1"/>
  </cols>
  <sheetData>
    <row r="1" spans="1:17" ht="42" customHeight="1">
      <c r="B1" s="12" t="s">
        <v>128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1"/>
    </row>
    <row r="2" spans="1:17" ht="15.75" thickBot="1"/>
    <row r="3" spans="1:17" ht="51.75" customHeight="1" thickBot="1">
      <c r="A3" s="2" t="s">
        <v>0</v>
      </c>
      <c r="B3" s="3" t="s">
        <v>1</v>
      </c>
      <c r="C3" s="13" t="s">
        <v>67</v>
      </c>
      <c r="D3" s="16" t="s">
        <v>66</v>
      </c>
      <c r="E3" s="34"/>
      <c r="F3" s="16" t="s">
        <v>118</v>
      </c>
      <c r="G3" s="34"/>
      <c r="H3" s="16" t="s">
        <v>121</v>
      </c>
      <c r="I3" s="34"/>
      <c r="J3" s="16" t="s">
        <v>122</v>
      </c>
      <c r="K3" s="17"/>
      <c r="L3" s="46" t="s">
        <v>123</v>
      </c>
      <c r="M3" s="47"/>
      <c r="N3" s="16" t="s">
        <v>124</v>
      </c>
      <c r="O3" s="17"/>
      <c r="P3" s="79" t="s">
        <v>125</v>
      </c>
      <c r="Q3" s="53"/>
    </row>
    <row r="4" spans="1:17" ht="15.75" thickBot="1">
      <c r="A4" s="4">
        <v>1</v>
      </c>
      <c r="B4" s="5" t="s">
        <v>2</v>
      </c>
      <c r="C4" s="14"/>
      <c r="D4" s="18"/>
      <c r="E4" s="35"/>
      <c r="F4" s="18"/>
      <c r="G4" s="35"/>
      <c r="H4" s="18"/>
      <c r="I4" s="35"/>
      <c r="J4" s="18"/>
      <c r="K4" s="35"/>
      <c r="L4" s="48"/>
      <c r="M4" s="52"/>
      <c r="N4" s="18"/>
      <c r="O4" s="19"/>
      <c r="P4" s="80"/>
      <c r="Q4" s="54"/>
    </row>
    <row r="5" spans="1:17" ht="15.75" thickBot="1">
      <c r="A5" s="6" t="s">
        <v>65</v>
      </c>
      <c r="B5" s="5" t="s">
        <v>3</v>
      </c>
      <c r="C5" s="14" t="s">
        <v>68</v>
      </c>
      <c r="D5" s="18">
        <f>SUM(D6:E8)</f>
        <v>42</v>
      </c>
      <c r="E5" s="35"/>
      <c r="F5" s="18">
        <f t="shared" ref="F5" si="0">SUM(F6:G8)</f>
        <v>45</v>
      </c>
      <c r="G5" s="35"/>
      <c r="H5" s="18">
        <f t="shared" ref="H5" si="1">SUM(H6:I8)</f>
        <v>121</v>
      </c>
      <c r="I5" s="35"/>
      <c r="J5" s="18">
        <f t="shared" ref="J5" si="2">SUM(J6:K8)</f>
        <v>99</v>
      </c>
      <c r="K5" s="35"/>
      <c r="L5" s="18">
        <f t="shared" ref="L5" si="3">SUM(L6:M8)</f>
        <v>76</v>
      </c>
      <c r="M5" s="35"/>
      <c r="N5" s="18">
        <f t="shared" ref="N5" si="4">SUM(N6:O8)</f>
        <v>660</v>
      </c>
      <c r="O5" s="19"/>
      <c r="P5" s="80">
        <f t="shared" ref="P5" si="5">SUM(P6:Q8)</f>
        <v>1043</v>
      </c>
      <c r="Q5" s="54"/>
    </row>
    <row r="6" spans="1:17" ht="26.25" thickBot="1">
      <c r="A6" s="6" t="s">
        <v>74</v>
      </c>
      <c r="B6" s="5" t="s">
        <v>4</v>
      </c>
      <c r="C6" s="14" t="s">
        <v>68</v>
      </c>
      <c r="D6" s="18">
        <v>17</v>
      </c>
      <c r="E6" s="35"/>
      <c r="F6" s="18">
        <v>20</v>
      </c>
      <c r="G6" s="35"/>
      <c r="H6" s="18">
        <v>56</v>
      </c>
      <c r="I6" s="35"/>
      <c r="J6" s="18">
        <v>47</v>
      </c>
      <c r="K6" s="35"/>
      <c r="L6" s="18">
        <v>24</v>
      </c>
      <c r="M6" s="35"/>
      <c r="N6" s="18">
        <v>302</v>
      </c>
      <c r="O6" s="19"/>
      <c r="P6" s="80">
        <f t="shared" ref="P6:P8" si="6">SUM(D6:N6)</f>
        <v>466</v>
      </c>
      <c r="Q6" s="54"/>
    </row>
    <row r="7" spans="1:17" ht="26.25" thickBot="1">
      <c r="A7" s="6" t="s">
        <v>75</v>
      </c>
      <c r="B7" s="5" t="s">
        <v>5</v>
      </c>
      <c r="C7" s="14" t="s">
        <v>68</v>
      </c>
      <c r="D7" s="18">
        <v>16</v>
      </c>
      <c r="E7" s="35"/>
      <c r="F7" s="18">
        <v>25</v>
      </c>
      <c r="G7" s="35"/>
      <c r="H7" s="18">
        <v>59</v>
      </c>
      <c r="I7" s="35"/>
      <c r="J7" s="18">
        <v>41</v>
      </c>
      <c r="K7" s="35"/>
      <c r="L7" s="18">
        <v>52</v>
      </c>
      <c r="M7" s="35"/>
      <c r="N7" s="18">
        <v>293</v>
      </c>
      <c r="O7" s="19"/>
      <c r="P7" s="80">
        <f t="shared" si="6"/>
        <v>486</v>
      </c>
      <c r="Q7" s="54"/>
    </row>
    <row r="8" spans="1:17" ht="26.25" thickBot="1">
      <c r="A8" s="6" t="s">
        <v>76</v>
      </c>
      <c r="B8" s="5" t="s">
        <v>6</v>
      </c>
      <c r="C8" s="14" t="s">
        <v>68</v>
      </c>
      <c r="D8" s="18">
        <v>9</v>
      </c>
      <c r="E8" s="35"/>
      <c r="F8" s="18">
        <v>0</v>
      </c>
      <c r="G8" s="35"/>
      <c r="H8" s="18">
        <v>6</v>
      </c>
      <c r="I8" s="35"/>
      <c r="J8" s="18">
        <v>11</v>
      </c>
      <c r="K8" s="35"/>
      <c r="L8" s="18">
        <v>0</v>
      </c>
      <c r="M8" s="35"/>
      <c r="N8" s="18">
        <v>65</v>
      </c>
      <c r="O8" s="19"/>
      <c r="P8" s="80">
        <f t="shared" si="6"/>
        <v>91</v>
      </c>
      <c r="Q8" s="54"/>
    </row>
    <row r="9" spans="1:17" ht="39" thickBot="1">
      <c r="A9" s="6" t="s">
        <v>77</v>
      </c>
      <c r="B9" s="5" t="s">
        <v>7</v>
      </c>
      <c r="C9" s="14" t="s">
        <v>69</v>
      </c>
      <c r="D9" s="20">
        <v>17</v>
      </c>
      <c r="E9" s="36">
        <v>45.9</v>
      </c>
      <c r="F9" s="20">
        <v>20</v>
      </c>
      <c r="G9" s="36">
        <v>44</v>
      </c>
      <c r="H9" s="20">
        <v>43</v>
      </c>
      <c r="I9" s="36">
        <v>41.7</v>
      </c>
      <c r="J9" s="20">
        <v>44</v>
      </c>
      <c r="K9" s="36">
        <v>55</v>
      </c>
      <c r="L9" s="20">
        <v>31</v>
      </c>
      <c r="M9" s="36">
        <v>48</v>
      </c>
      <c r="N9" s="20">
        <v>298</v>
      </c>
      <c r="O9" s="21">
        <v>48.9</v>
      </c>
      <c r="P9" s="81">
        <f>D9+F9+H9+J9+L9+N9</f>
        <v>453</v>
      </c>
      <c r="Q9" s="55">
        <v>0.47</v>
      </c>
    </row>
    <row r="10" spans="1:17" ht="26.25" thickBot="1">
      <c r="A10" s="6" t="s">
        <v>78</v>
      </c>
      <c r="B10" s="5" t="s">
        <v>8</v>
      </c>
      <c r="C10" s="14" t="s">
        <v>70</v>
      </c>
      <c r="D10" s="22">
        <v>23.5</v>
      </c>
      <c r="E10" s="37"/>
      <c r="F10" s="22">
        <v>29.25</v>
      </c>
      <c r="G10" s="37"/>
      <c r="H10" s="22">
        <v>27.7</v>
      </c>
      <c r="I10" s="37"/>
      <c r="J10" s="22">
        <v>31</v>
      </c>
      <c r="K10" s="37"/>
      <c r="L10" s="20"/>
      <c r="M10" s="36"/>
      <c r="N10" s="22">
        <v>30.1</v>
      </c>
      <c r="O10" s="23"/>
      <c r="P10" s="82">
        <v>29.2</v>
      </c>
      <c r="Q10" s="56"/>
    </row>
    <row r="11" spans="1:17" ht="26.25" thickBot="1">
      <c r="A11" s="6" t="s">
        <v>79</v>
      </c>
      <c r="B11" s="5" t="s">
        <v>9</v>
      </c>
      <c r="C11" s="14" t="s">
        <v>70</v>
      </c>
      <c r="D11" s="22">
        <v>10.88</v>
      </c>
      <c r="E11" s="37"/>
      <c r="F11" s="22">
        <v>12.25</v>
      </c>
      <c r="G11" s="37"/>
      <c r="H11" s="22">
        <v>13.6</v>
      </c>
      <c r="I11" s="37"/>
      <c r="J11" s="22">
        <v>12.5</v>
      </c>
      <c r="K11" s="37"/>
      <c r="L11" s="20"/>
      <c r="M11" s="36"/>
      <c r="N11" s="22">
        <v>18.399999999999999</v>
      </c>
      <c r="O11" s="23"/>
      <c r="P11" s="82">
        <v>16.899999999999999</v>
      </c>
      <c r="Q11" s="56"/>
    </row>
    <row r="12" spans="1:17" ht="26.25" thickBot="1">
      <c r="A12" s="6" t="s">
        <v>80</v>
      </c>
      <c r="B12" s="5" t="s">
        <v>10</v>
      </c>
      <c r="C12" s="14" t="s">
        <v>70</v>
      </c>
      <c r="D12" s="22">
        <v>65</v>
      </c>
      <c r="E12" s="37"/>
      <c r="F12" s="22">
        <v>0</v>
      </c>
      <c r="G12" s="37"/>
      <c r="H12" s="22">
        <v>75</v>
      </c>
      <c r="I12" s="37"/>
      <c r="J12" s="22">
        <v>63.67</v>
      </c>
      <c r="K12" s="37"/>
      <c r="L12" s="20"/>
      <c r="M12" s="36"/>
      <c r="N12" s="22">
        <v>69.900000000000006</v>
      </c>
      <c r="O12" s="23"/>
      <c r="P12" s="82">
        <v>68.5</v>
      </c>
      <c r="Q12" s="56"/>
    </row>
    <row r="13" spans="1:17" ht="26.25" thickBot="1">
      <c r="A13" s="6" t="s">
        <v>81</v>
      </c>
      <c r="B13" s="5" t="s">
        <v>11</v>
      </c>
      <c r="C13" s="14" t="s">
        <v>70</v>
      </c>
      <c r="D13" s="24">
        <v>17.29</v>
      </c>
      <c r="E13" s="38">
        <v>59</v>
      </c>
      <c r="F13" s="24">
        <v>0</v>
      </c>
      <c r="G13" s="38">
        <v>0</v>
      </c>
      <c r="H13" s="24">
        <v>16.829999999999998</v>
      </c>
      <c r="I13" s="38">
        <v>37.799999999999997</v>
      </c>
      <c r="J13" s="24">
        <v>14.7</v>
      </c>
      <c r="K13" s="38">
        <v>0</v>
      </c>
      <c r="L13" s="20"/>
      <c r="M13" s="36"/>
      <c r="N13" s="24">
        <v>17.5</v>
      </c>
      <c r="O13" s="25">
        <v>58.7</v>
      </c>
      <c r="P13" s="83">
        <v>17.100000000000001</v>
      </c>
      <c r="Q13" s="57">
        <v>53</v>
      </c>
    </row>
    <row r="14" spans="1:17" ht="51.75" thickBot="1">
      <c r="A14" s="6" t="s">
        <v>82</v>
      </c>
      <c r="B14" s="5" t="s">
        <v>12</v>
      </c>
      <c r="C14" s="14" t="s">
        <v>69</v>
      </c>
      <c r="D14" s="24">
        <v>0</v>
      </c>
      <c r="E14" s="38">
        <v>0</v>
      </c>
      <c r="F14" s="24">
        <v>0</v>
      </c>
      <c r="G14" s="38">
        <v>0</v>
      </c>
      <c r="H14" s="24">
        <v>0</v>
      </c>
      <c r="I14" s="38">
        <v>0</v>
      </c>
      <c r="J14" s="24">
        <v>0</v>
      </c>
      <c r="K14" s="38">
        <v>0</v>
      </c>
      <c r="L14" s="20"/>
      <c r="M14" s="36"/>
      <c r="N14" s="24">
        <v>0</v>
      </c>
      <c r="O14" s="25">
        <v>0</v>
      </c>
      <c r="P14" s="83">
        <v>0</v>
      </c>
      <c r="Q14" s="57">
        <v>0</v>
      </c>
    </row>
    <row r="15" spans="1:17" ht="51.75" thickBot="1">
      <c r="A15" s="6" t="s">
        <v>83</v>
      </c>
      <c r="B15" s="5" t="s">
        <v>13</v>
      </c>
      <c r="C15" s="14" t="s">
        <v>69</v>
      </c>
      <c r="D15" s="26">
        <v>0</v>
      </c>
      <c r="E15" s="39">
        <v>0</v>
      </c>
      <c r="F15" s="26">
        <v>0</v>
      </c>
      <c r="G15" s="39">
        <v>0</v>
      </c>
      <c r="H15" s="26">
        <v>0</v>
      </c>
      <c r="I15" s="39">
        <v>0</v>
      </c>
      <c r="J15" s="26">
        <v>0</v>
      </c>
      <c r="K15" s="39">
        <v>0</v>
      </c>
      <c r="L15" s="20"/>
      <c r="M15" s="36"/>
      <c r="N15" s="26">
        <v>0</v>
      </c>
      <c r="O15" s="27">
        <v>0</v>
      </c>
      <c r="P15" s="84">
        <v>0</v>
      </c>
      <c r="Q15" s="58">
        <v>0</v>
      </c>
    </row>
    <row r="16" spans="1:17" ht="51.75" thickBot="1">
      <c r="A16" s="6" t="s">
        <v>84</v>
      </c>
      <c r="B16" s="5" t="s">
        <v>14</v>
      </c>
      <c r="C16" s="14" t="s">
        <v>69</v>
      </c>
      <c r="D16" s="20">
        <v>0</v>
      </c>
      <c r="E16" s="36">
        <v>0</v>
      </c>
      <c r="F16" s="20"/>
      <c r="G16" s="36"/>
      <c r="H16" s="20">
        <v>0</v>
      </c>
      <c r="I16" s="36">
        <v>0</v>
      </c>
      <c r="J16" s="20">
        <v>0</v>
      </c>
      <c r="K16" s="36">
        <v>0</v>
      </c>
      <c r="L16" s="20"/>
      <c r="M16" s="36"/>
      <c r="N16" s="20">
        <v>0</v>
      </c>
      <c r="O16" s="21">
        <v>0</v>
      </c>
      <c r="P16" s="85">
        <v>0</v>
      </c>
      <c r="Q16" s="59">
        <v>0</v>
      </c>
    </row>
    <row r="17" spans="1:20" ht="51.75" thickBot="1">
      <c r="A17" s="6" t="s">
        <v>85</v>
      </c>
      <c r="B17" s="5" t="s">
        <v>15</v>
      </c>
      <c r="C17" s="14" t="s">
        <v>69</v>
      </c>
      <c r="D17" s="20">
        <v>0</v>
      </c>
      <c r="E17" s="36">
        <v>0</v>
      </c>
      <c r="F17" s="20"/>
      <c r="G17" s="36"/>
      <c r="H17" s="20">
        <v>0</v>
      </c>
      <c r="I17" s="36">
        <v>0</v>
      </c>
      <c r="J17" s="20">
        <v>0</v>
      </c>
      <c r="K17" s="36">
        <v>0</v>
      </c>
      <c r="L17" s="20"/>
      <c r="M17" s="36"/>
      <c r="N17" s="20">
        <v>0</v>
      </c>
      <c r="O17" s="21">
        <v>0</v>
      </c>
      <c r="P17" s="85">
        <v>0</v>
      </c>
      <c r="Q17" s="59">
        <v>0</v>
      </c>
    </row>
    <row r="18" spans="1:20" ht="39" thickBot="1">
      <c r="A18" s="6" t="s">
        <v>86</v>
      </c>
      <c r="B18" s="5" t="s">
        <v>16</v>
      </c>
      <c r="C18" s="14" t="s">
        <v>69</v>
      </c>
      <c r="D18" s="24">
        <v>0</v>
      </c>
      <c r="E18" s="38">
        <v>0</v>
      </c>
      <c r="F18" s="24">
        <v>0</v>
      </c>
      <c r="G18" s="38">
        <v>0</v>
      </c>
      <c r="H18" s="24">
        <v>0</v>
      </c>
      <c r="I18" s="38">
        <v>0</v>
      </c>
      <c r="J18" s="24">
        <v>0</v>
      </c>
      <c r="K18" s="38">
        <v>0</v>
      </c>
      <c r="L18" s="20"/>
      <c r="M18" s="36"/>
      <c r="N18" s="24">
        <v>0</v>
      </c>
      <c r="O18" s="25">
        <v>0</v>
      </c>
      <c r="P18" s="83">
        <v>0</v>
      </c>
      <c r="Q18" s="57">
        <v>0</v>
      </c>
    </row>
    <row r="19" spans="1:20" ht="39" thickBot="1">
      <c r="A19" s="6" t="s">
        <v>87</v>
      </c>
      <c r="B19" s="5" t="s">
        <v>17</v>
      </c>
      <c r="C19" s="14" t="s">
        <v>69</v>
      </c>
      <c r="D19" s="20">
        <v>0</v>
      </c>
      <c r="E19" s="36">
        <v>0</v>
      </c>
      <c r="F19" s="20"/>
      <c r="G19" s="36"/>
      <c r="H19" s="20">
        <v>0</v>
      </c>
      <c r="I19" s="36">
        <v>0</v>
      </c>
      <c r="J19" s="20">
        <v>0</v>
      </c>
      <c r="K19" s="36">
        <v>0</v>
      </c>
      <c r="L19" s="20"/>
      <c r="M19" s="36"/>
      <c r="N19" s="20">
        <v>0</v>
      </c>
      <c r="O19" s="21">
        <v>0</v>
      </c>
      <c r="P19" s="85">
        <v>0</v>
      </c>
      <c r="Q19" s="59">
        <v>0</v>
      </c>
    </row>
    <row r="20" spans="1:20" ht="39" thickBot="1">
      <c r="A20" s="6" t="s">
        <v>88</v>
      </c>
      <c r="B20" s="5" t="s">
        <v>18</v>
      </c>
      <c r="C20" s="14" t="s">
        <v>69</v>
      </c>
      <c r="D20" s="20">
        <v>0</v>
      </c>
      <c r="E20" s="36">
        <v>0</v>
      </c>
      <c r="F20" s="20">
        <v>0</v>
      </c>
      <c r="G20" s="36">
        <v>0</v>
      </c>
      <c r="H20" s="20">
        <v>0</v>
      </c>
      <c r="I20" s="36">
        <v>0</v>
      </c>
      <c r="J20" s="20">
        <v>0</v>
      </c>
      <c r="K20" s="36">
        <v>0</v>
      </c>
      <c r="L20" s="20"/>
      <c r="M20" s="36"/>
      <c r="N20" s="20">
        <v>2</v>
      </c>
      <c r="O20" s="91">
        <v>3.2000000000000001E-2</v>
      </c>
      <c r="P20" s="86">
        <f>D20+F20+H20+J20+L20+N20</f>
        <v>2</v>
      </c>
      <c r="Q20" s="55">
        <v>2.5000000000000001E-2</v>
      </c>
    </row>
    <row r="21" spans="1:20" ht="39" thickBot="1">
      <c r="A21" s="6" t="s">
        <v>89</v>
      </c>
      <c r="B21" s="5" t="s">
        <v>19</v>
      </c>
      <c r="C21" s="14" t="s">
        <v>69</v>
      </c>
      <c r="D21" s="20">
        <v>0</v>
      </c>
      <c r="E21" s="36">
        <v>0</v>
      </c>
      <c r="F21" s="20"/>
      <c r="G21" s="36"/>
      <c r="H21" s="20">
        <v>0</v>
      </c>
      <c r="I21" s="36">
        <v>0</v>
      </c>
      <c r="J21" s="20">
        <v>0</v>
      </c>
      <c r="K21" s="36">
        <v>0</v>
      </c>
      <c r="L21" s="20"/>
      <c r="M21" s="36"/>
      <c r="N21" s="31" t="s">
        <v>132</v>
      </c>
      <c r="O21" s="43" t="s">
        <v>152</v>
      </c>
      <c r="P21" s="86">
        <f>D21+F21+H21+J21+L21+N21</f>
        <v>3</v>
      </c>
      <c r="Q21" s="60" t="s">
        <v>153</v>
      </c>
    </row>
    <row r="22" spans="1:20" ht="39" thickBot="1">
      <c r="A22" s="6" t="s">
        <v>90</v>
      </c>
      <c r="B22" s="5" t="s">
        <v>20</v>
      </c>
      <c r="C22" s="14" t="s">
        <v>69</v>
      </c>
      <c r="D22" s="24">
        <v>42</v>
      </c>
      <c r="E22" s="40">
        <f>D22/$D$5</f>
        <v>1</v>
      </c>
      <c r="F22" s="24">
        <v>45</v>
      </c>
      <c r="G22" s="40">
        <f>F22/$F$5</f>
        <v>1</v>
      </c>
      <c r="H22" s="24">
        <v>121</v>
      </c>
      <c r="I22" s="40">
        <f>H22/$H$5</f>
        <v>1</v>
      </c>
      <c r="J22" s="24">
        <v>99</v>
      </c>
      <c r="K22" s="40">
        <f>J22/$J$5</f>
        <v>1</v>
      </c>
      <c r="L22" s="20">
        <v>40</v>
      </c>
      <c r="M22" s="40">
        <f>L22/$L$5</f>
        <v>0.52631578947368418</v>
      </c>
      <c r="N22" s="24">
        <v>660</v>
      </c>
      <c r="O22" s="28">
        <f>N22/$N$5</f>
        <v>1</v>
      </c>
      <c r="P22" s="87">
        <f>D22+F22+H22+J22+L22+N22</f>
        <v>1007</v>
      </c>
      <c r="Q22" s="61">
        <f>P22/$P$5</f>
        <v>0.96548418024928095</v>
      </c>
    </row>
    <row r="23" spans="1:20" ht="39" thickBot="1">
      <c r="A23" s="6" t="s">
        <v>91</v>
      </c>
      <c r="B23" s="5" t="s">
        <v>21</v>
      </c>
      <c r="C23" s="14" t="s">
        <v>69</v>
      </c>
      <c r="D23" s="24">
        <v>21</v>
      </c>
      <c r="E23" s="40">
        <f>D23/D5</f>
        <v>0.5</v>
      </c>
      <c r="F23" s="24">
        <v>20</v>
      </c>
      <c r="G23" s="40">
        <f>F23/F5</f>
        <v>0.44444444444444442</v>
      </c>
      <c r="H23" s="24">
        <v>93</v>
      </c>
      <c r="I23" s="40">
        <f t="shared" ref="I23:I30" si="7">H23/$H$5</f>
        <v>0.76859504132231404</v>
      </c>
      <c r="J23" s="24">
        <v>43</v>
      </c>
      <c r="K23" s="40">
        <f t="shared" ref="K23:K29" si="8">J23/$J$5</f>
        <v>0.43434343434343436</v>
      </c>
      <c r="L23" s="20">
        <v>22</v>
      </c>
      <c r="M23" s="40">
        <f t="shared" ref="M23:M30" si="9">L23/$L$5</f>
        <v>0.28947368421052633</v>
      </c>
      <c r="N23" s="24">
        <v>412</v>
      </c>
      <c r="O23" s="28">
        <f t="shared" ref="O23:O30" si="10">N23/$N$5</f>
        <v>0.62424242424242427</v>
      </c>
      <c r="P23" s="87">
        <f>D23+F23+H23+J23+L23+N23</f>
        <v>611</v>
      </c>
      <c r="Q23" s="61">
        <f>P23/$P$5</f>
        <v>0.58581016299137101</v>
      </c>
    </row>
    <row r="24" spans="1:20" ht="15.75" thickBot="1">
      <c r="A24" s="6" t="s">
        <v>22</v>
      </c>
      <c r="B24" s="5" t="s">
        <v>23</v>
      </c>
      <c r="C24" s="14" t="s">
        <v>69</v>
      </c>
      <c r="D24" s="24">
        <v>0</v>
      </c>
      <c r="E24" s="38">
        <v>0</v>
      </c>
      <c r="F24" s="31" t="s">
        <v>136</v>
      </c>
      <c r="G24" s="40">
        <f>F24/$F$5</f>
        <v>0.15555555555555556</v>
      </c>
      <c r="H24" s="31" t="s">
        <v>133</v>
      </c>
      <c r="I24" s="40">
        <f t="shared" si="7"/>
        <v>4.9586776859504134E-2</v>
      </c>
      <c r="J24" s="31" t="s">
        <v>134</v>
      </c>
      <c r="K24" s="40">
        <f t="shared" si="8"/>
        <v>2.0202020202020204E-2</v>
      </c>
      <c r="L24" s="31" t="s">
        <v>133</v>
      </c>
      <c r="M24" s="40">
        <f t="shared" si="9"/>
        <v>7.8947368421052627E-2</v>
      </c>
      <c r="N24" s="31" t="s">
        <v>141</v>
      </c>
      <c r="O24" s="28">
        <f t="shared" si="10"/>
        <v>1.9696969696969695E-2</v>
      </c>
      <c r="P24" s="87">
        <f t="shared" ref="P24:P26" si="11">D24+F24+H24+J24+L24+N24</f>
        <v>34</v>
      </c>
      <c r="Q24" s="61">
        <f t="shared" ref="Q24:Q26" si="12">P24/$P$5</f>
        <v>3.2598274209012464E-2</v>
      </c>
      <c r="T24" s="9"/>
    </row>
    <row r="25" spans="1:20" ht="15.75" thickBot="1">
      <c r="A25" s="6" t="s">
        <v>24</v>
      </c>
      <c r="B25" s="5" t="s">
        <v>25</v>
      </c>
      <c r="C25" s="14" t="s">
        <v>69</v>
      </c>
      <c r="D25" s="24">
        <v>21</v>
      </c>
      <c r="E25" s="40">
        <f>D25/$D$5</f>
        <v>0.5</v>
      </c>
      <c r="F25" s="24">
        <v>0</v>
      </c>
      <c r="G25" s="38">
        <v>0</v>
      </c>
      <c r="H25" s="24">
        <v>8</v>
      </c>
      <c r="I25" s="40">
        <f t="shared" si="7"/>
        <v>6.6115702479338845E-2</v>
      </c>
      <c r="J25" s="31" t="s">
        <v>134</v>
      </c>
      <c r="K25" s="40">
        <f t="shared" si="8"/>
        <v>2.0202020202020204E-2</v>
      </c>
      <c r="L25" s="31" t="s">
        <v>134</v>
      </c>
      <c r="M25" s="40">
        <f t="shared" si="9"/>
        <v>2.6315789473684209E-2</v>
      </c>
      <c r="N25" s="31" t="s">
        <v>132</v>
      </c>
      <c r="O25" s="51">
        <f t="shared" si="10"/>
        <v>4.5454545454545452E-3</v>
      </c>
      <c r="P25" s="87">
        <f t="shared" si="11"/>
        <v>36</v>
      </c>
      <c r="Q25" s="61">
        <f t="shared" si="12"/>
        <v>3.451581975071908E-2</v>
      </c>
    </row>
    <row r="26" spans="1:20" ht="15.75" thickBot="1">
      <c r="A26" s="6" t="s">
        <v>26</v>
      </c>
      <c r="B26" s="5" t="s">
        <v>27</v>
      </c>
      <c r="C26" s="14" t="s">
        <v>69</v>
      </c>
      <c r="D26" s="24">
        <v>0</v>
      </c>
      <c r="E26" s="38">
        <v>0</v>
      </c>
      <c r="F26" s="24">
        <v>0</v>
      </c>
      <c r="G26" s="38">
        <v>0</v>
      </c>
      <c r="H26" s="24">
        <v>11</v>
      </c>
      <c r="I26" s="40">
        <f>H26/$H$5</f>
        <v>9.0909090909090912E-2</v>
      </c>
      <c r="J26" s="45">
        <v>0</v>
      </c>
      <c r="K26" s="40">
        <f t="shared" si="8"/>
        <v>0</v>
      </c>
      <c r="L26" s="49">
        <v>1</v>
      </c>
      <c r="M26" s="40">
        <f t="shared" si="9"/>
        <v>1.3157894736842105E-2</v>
      </c>
      <c r="N26" s="45">
        <v>0</v>
      </c>
      <c r="O26" s="28">
        <f t="shared" si="10"/>
        <v>0</v>
      </c>
      <c r="P26" s="87">
        <f t="shared" si="11"/>
        <v>12</v>
      </c>
      <c r="Q26" s="61">
        <f t="shared" si="12"/>
        <v>1.1505273250239693E-2</v>
      </c>
    </row>
    <row r="27" spans="1:20" ht="39" thickBot="1">
      <c r="A27" s="6" t="s">
        <v>93</v>
      </c>
      <c r="B27" s="5" t="s">
        <v>28</v>
      </c>
      <c r="C27" s="14" t="s">
        <v>69</v>
      </c>
      <c r="D27" s="20">
        <v>0</v>
      </c>
      <c r="E27" s="36">
        <v>0</v>
      </c>
      <c r="F27" s="20">
        <v>0</v>
      </c>
      <c r="G27" s="36">
        <v>0</v>
      </c>
      <c r="H27" s="20">
        <v>0</v>
      </c>
      <c r="I27" s="40">
        <f t="shared" si="7"/>
        <v>0</v>
      </c>
      <c r="J27" s="20">
        <v>0</v>
      </c>
      <c r="K27" s="40">
        <f t="shared" si="8"/>
        <v>0</v>
      </c>
      <c r="L27" s="20">
        <v>0</v>
      </c>
      <c r="M27" s="40">
        <f t="shared" si="9"/>
        <v>0</v>
      </c>
      <c r="N27" s="20">
        <v>0</v>
      </c>
      <c r="O27" s="28">
        <f t="shared" si="10"/>
        <v>0</v>
      </c>
      <c r="P27" s="87">
        <f>D27+F27+H27+J27+L27+N27</f>
        <v>0</v>
      </c>
      <c r="Q27" s="61">
        <f>P27/$P$5</f>
        <v>0</v>
      </c>
    </row>
    <row r="28" spans="1:20" ht="39" thickBot="1">
      <c r="A28" s="6" t="s">
        <v>94</v>
      </c>
      <c r="B28" s="5" t="s">
        <v>29</v>
      </c>
      <c r="C28" s="14" t="s">
        <v>69</v>
      </c>
      <c r="D28" s="20">
        <v>0</v>
      </c>
      <c r="E28" s="36">
        <v>0</v>
      </c>
      <c r="F28" s="20">
        <v>0</v>
      </c>
      <c r="G28" s="36">
        <v>0</v>
      </c>
      <c r="H28" s="20">
        <v>0</v>
      </c>
      <c r="I28" s="40">
        <f t="shared" si="7"/>
        <v>0</v>
      </c>
      <c r="J28" s="20">
        <v>0</v>
      </c>
      <c r="K28" s="40">
        <f t="shared" si="8"/>
        <v>0</v>
      </c>
      <c r="L28" s="20">
        <v>0</v>
      </c>
      <c r="M28" s="40">
        <f t="shared" si="9"/>
        <v>0</v>
      </c>
      <c r="N28" s="20">
        <v>55</v>
      </c>
      <c r="O28" s="28">
        <f t="shared" si="10"/>
        <v>8.3333333333333329E-2</v>
      </c>
      <c r="P28" s="87">
        <f>D28+F28+H28+J28+L28+N28</f>
        <v>55</v>
      </c>
      <c r="Q28" s="61">
        <f>P28/$P$5</f>
        <v>5.2732502396931925E-2</v>
      </c>
    </row>
    <row r="29" spans="1:20" ht="39.75" customHeight="1" thickBot="1">
      <c r="A29" s="6" t="s">
        <v>95</v>
      </c>
      <c r="B29" s="5" t="s">
        <v>30</v>
      </c>
      <c r="C29" s="14" t="s">
        <v>69</v>
      </c>
      <c r="D29" s="24">
        <v>42</v>
      </c>
      <c r="E29" s="40">
        <f>D29/$D$5</f>
        <v>1</v>
      </c>
      <c r="F29" s="24">
        <v>45</v>
      </c>
      <c r="G29" s="40">
        <f>F29/$F$5</f>
        <v>1</v>
      </c>
      <c r="H29" s="24">
        <v>121</v>
      </c>
      <c r="I29" s="40">
        <f t="shared" si="7"/>
        <v>1</v>
      </c>
      <c r="J29" s="31" t="s">
        <v>143</v>
      </c>
      <c r="K29" s="40">
        <f t="shared" si="8"/>
        <v>1</v>
      </c>
      <c r="L29" s="31" t="s">
        <v>145</v>
      </c>
      <c r="M29" s="40">
        <f t="shared" si="9"/>
        <v>1</v>
      </c>
      <c r="N29" s="31" t="s">
        <v>147</v>
      </c>
      <c r="O29" s="28">
        <f t="shared" si="10"/>
        <v>1</v>
      </c>
      <c r="P29" s="87">
        <f>D29+F29+H29+J29+L29+N29</f>
        <v>1043</v>
      </c>
      <c r="Q29" s="61">
        <f>P29/$P$5</f>
        <v>1</v>
      </c>
    </row>
    <row r="30" spans="1:20" ht="39" thickBot="1">
      <c r="A30" s="6" t="s">
        <v>96</v>
      </c>
      <c r="B30" s="5" t="s">
        <v>31</v>
      </c>
      <c r="C30" s="14" t="s">
        <v>69</v>
      </c>
      <c r="D30" s="20">
        <v>0</v>
      </c>
      <c r="E30" s="36">
        <v>0</v>
      </c>
      <c r="F30" s="31" t="s">
        <v>137</v>
      </c>
      <c r="G30" s="44" t="s">
        <v>138</v>
      </c>
      <c r="H30" s="31" t="s">
        <v>133</v>
      </c>
      <c r="I30" s="40">
        <f t="shared" si="7"/>
        <v>4.9586776859504134E-2</v>
      </c>
      <c r="J30" s="31" t="s">
        <v>120</v>
      </c>
      <c r="K30" s="44" t="s">
        <v>120</v>
      </c>
      <c r="L30" s="31" t="s">
        <v>120</v>
      </c>
      <c r="M30" s="40">
        <f t="shared" si="9"/>
        <v>0</v>
      </c>
      <c r="N30" s="31" t="s">
        <v>120</v>
      </c>
      <c r="O30" s="28">
        <f t="shared" si="10"/>
        <v>0</v>
      </c>
      <c r="P30" s="87">
        <f>D30+F30+H30+J30+L30+N30</f>
        <v>26</v>
      </c>
      <c r="Q30" s="61">
        <f>P30/$P$5</f>
        <v>2.4928092042186004E-2</v>
      </c>
    </row>
    <row r="31" spans="1:20" ht="15.75" thickBot="1">
      <c r="A31" s="6" t="s">
        <v>97</v>
      </c>
      <c r="B31" s="5" t="s">
        <v>32</v>
      </c>
      <c r="C31" s="14" t="s">
        <v>68</v>
      </c>
      <c r="D31" s="18">
        <v>8</v>
      </c>
      <c r="E31" s="35"/>
      <c r="F31" s="18">
        <v>11</v>
      </c>
      <c r="G31" s="35"/>
      <c r="H31" s="18">
        <v>16</v>
      </c>
      <c r="I31" s="35"/>
      <c r="J31" s="18">
        <v>15</v>
      </c>
      <c r="K31" s="35"/>
      <c r="L31" s="18">
        <v>14</v>
      </c>
      <c r="M31" s="35"/>
      <c r="N31" s="18">
        <v>50</v>
      </c>
      <c r="O31" s="19"/>
      <c r="P31" s="88">
        <f>D31+F31+H31+J31+L31+N31</f>
        <v>114</v>
      </c>
      <c r="Q31" s="62"/>
    </row>
    <row r="32" spans="1:20" ht="39" thickBot="1">
      <c r="A32" s="6" t="s">
        <v>98</v>
      </c>
      <c r="B32" s="5" t="s">
        <v>33</v>
      </c>
      <c r="C32" s="14" t="s">
        <v>69</v>
      </c>
      <c r="D32" s="29" t="s">
        <v>130</v>
      </c>
      <c r="E32" s="41">
        <f>D32/$D$31</f>
        <v>0.625</v>
      </c>
      <c r="F32" s="31" t="s">
        <v>139</v>
      </c>
      <c r="G32" s="41">
        <f>F32/$F$31</f>
        <v>0.81818181818181823</v>
      </c>
      <c r="H32" s="31" t="s">
        <v>141</v>
      </c>
      <c r="I32" s="41">
        <f>H32/$H$31</f>
        <v>0.8125</v>
      </c>
      <c r="J32" s="31" t="s">
        <v>139</v>
      </c>
      <c r="K32" s="41">
        <f>J32/$J$31</f>
        <v>0.6</v>
      </c>
      <c r="L32" s="31" t="s">
        <v>146</v>
      </c>
      <c r="M32" s="41">
        <f>L32/$L$31</f>
        <v>0.8571428571428571</v>
      </c>
      <c r="N32" s="31" t="s">
        <v>148</v>
      </c>
      <c r="O32" s="30">
        <f>N32/$N$31</f>
        <v>0.9</v>
      </c>
      <c r="P32" s="87">
        <f>D32+F32+H32+J32+L32+N32</f>
        <v>93</v>
      </c>
      <c r="Q32" s="63">
        <f>P32/$P$31</f>
        <v>0.81578947368421051</v>
      </c>
    </row>
    <row r="33" spans="1:17" ht="39" thickBot="1">
      <c r="A33" s="6" t="s">
        <v>99</v>
      </c>
      <c r="B33" s="5" t="s">
        <v>34</v>
      </c>
      <c r="C33" s="14" t="s">
        <v>69</v>
      </c>
      <c r="D33" s="31" t="s">
        <v>131</v>
      </c>
      <c r="E33" s="41">
        <f t="shared" ref="E33:E45" si="13">D33/$D$31</f>
        <v>0.5</v>
      </c>
      <c r="F33" s="31" t="s">
        <v>139</v>
      </c>
      <c r="G33" s="41">
        <f t="shared" ref="G33:G45" si="14">F33/$F$31</f>
        <v>0.81818181818181823</v>
      </c>
      <c r="H33" s="31" t="s">
        <v>141</v>
      </c>
      <c r="I33" s="41">
        <f t="shared" ref="I33:I42" si="15">H33/$H$31</f>
        <v>0.8125</v>
      </c>
      <c r="J33" s="31" t="s">
        <v>139</v>
      </c>
      <c r="K33" s="41">
        <f t="shared" ref="K33:K45" si="16">J33/$J$31</f>
        <v>0.6</v>
      </c>
      <c r="L33" s="31" t="s">
        <v>144</v>
      </c>
      <c r="M33" s="41">
        <f t="shared" ref="M33:M45" si="17">L33/$L$31</f>
        <v>0.7857142857142857</v>
      </c>
      <c r="N33" s="31" t="s">
        <v>148</v>
      </c>
      <c r="O33" s="30">
        <f t="shared" ref="O33:O45" si="18">N33/$N$31</f>
        <v>0.9</v>
      </c>
      <c r="P33" s="87">
        <f t="shared" ref="P33:P36" si="19">D33+F33+H33+J33+L33+N33</f>
        <v>91</v>
      </c>
      <c r="Q33" s="63">
        <f t="shared" ref="Q33:Q45" si="20">P33/$P$31</f>
        <v>0.79824561403508776</v>
      </c>
    </row>
    <row r="34" spans="1:17" ht="39" thickBot="1">
      <c r="A34" s="6" t="s">
        <v>100</v>
      </c>
      <c r="B34" s="5" t="s">
        <v>35</v>
      </c>
      <c r="C34" s="14" t="s">
        <v>69</v>
      </c>
      <c r="D34" s="31" t="s">
        <v>132</v>
      </c>
      <c r="E34" s="41">
        <f t="shared" si="13"/>
        <v>0.375</v>
      </c>
      <c r="F34" s="31" t="s">
        <v>134</v>
      </c>
      <c r="G34" s="41">
        <f t="shared" si="14"/>
        <v>0.18181818181818182</v>
      </c>
      <c r="H34" s="31" t="s">
        <v>132</v>
      </c>
      <c r="I34" s="41">
        <f t="shared" si="15"/>
        <v>0.1875</v>
      </c>
      <c r="J34" s="31" t="s">
        <v>130</v>
      </c>
      <c r="K34" s="41">
        <f t="shared" si="16"/>
        <v>0.33333333333333331</v>
      </c>
      <c r="L34" s="31" t="s">
        <v>134</v>
      </c>
      <c r="M34" s="41">
        <f t="shared" si="17"/>
        <v>0.14285714285714285</v>
      </c>
      <c r="N34" s="31" t="s">
        <v>130</v>
      </c>
      <c r="O34" s="30">
        <f t="shared" si="18"/>
        <v>0.1</v>
      </c>
      <c r="P34" s="87">
        <f t="shared" si="19"/>
        <v>20</v>
      </c>
      <c r="Q34" s="63">
        <f t="shared" si="20"/>
        <v>0.17543859649122806</v>
      </c>
    </row>
    <row r="35" spans="1:17" ht="51.75" thickBot="1">
      <c r="A35" s="6" t="s">
        <v>101</v>
      </c>
      <c r="B35" s="5" t="s">
        <v>36</v>
      </c>
      <c r="C35" s="14" t="s">
        <v>69</v>
      </c>
      <c r="D35" s="31" t="s">
        <v>132</v>
      </c>
      <c r="E35" s="41">
        <f t="shared" si="13"/>
        <v>0.375</v>
      </c>
      <c r="F35" s="31" t="s">
        <v>134</v>
      </c>
      <c r="G35" s="41">
        <f t="shared" si="14"/>
        <v>0.18181818181818182</v>
      </c>
      <c r="H35" s="31" t="s">
        <v>132</v>
      </c>
      <c r="I35" s="41">
        <f t="shared" si="15"/>
        <v>0.1875</v>
      </c>
      <c r="J35" s="31" t="s">
        <v>130</v>
      </c>
      <c r="K35" s="41">
        <f t="shared" si="16"/>
        <v>0.33333333333333331</v>
      </c>
      <c r="L35" s="31" t="s">
        <v>134</v>
      </c>
      <c r="M35" s="41">
        <f t="shared" si="17"/>
        <v>0.14285714285714285</v>
      </c>
      <c r="N35" s="31" t="s">
        <v>130</v>
      </c>
      <c r="O35" s="30">
        <f t="shared" si="18"/>
        <v>0.1</v>
      </c>
      <c r="P35" s="87">
        <f t="shared" si="19"/>
        <v>20</v>
      </c>
      <c r="Q35" s="63">
        <f t="shared" si="20"/>
        <v>0.17543859649122806</v>
      </c>
    </row>
    <row r="36" spans="1:17" ht="39" thickBot="1">
      <c r="A36" s="6" t="s">
        <v>102</v>
      </c>
      <c r="B36" s="5" t="s">
        <v>37</v>
      </c>
      <c r="C36" s="14" t="s">
        <v>69</v>
      </c>
      <c r="D36" s="31" t="s">
        <v>133</v>
      </c>
      <c r="E36" s="41">
        <f t="shared" si="13"/>
        <v>0.75</v>
      </c>
      <c r="F36" s="31" t="s">
        <v>140</v>
      </c>
      <c r="G36" s="41">
        <f t="shared" si="14"/>
        <v>0.72727272727272729</v>
      </c>
      <c r="H36" s="31" t="s">
        <v>142</v>
      </c>
      <c r="I36" s="41">
        <f>H36/$H$31</f>
        <v>0.625</v>
      </c>
      <c r="J36" s="31" t="s">
        <v>144</v>
      </c>
      <c r="K36" s="41">
        <f t="shared" si="16"/>
        <v>0.73333333333333328</v>
      </c>
      <c r="L36" s="31" t="s">
        <v>140</v>
      </c>
      <c r="M36" s="41">
        <f t="shared" si="17"/>
        <v>0.5714285714285714</v>
      </c>
      <c r="N36" s="31" t="s">
        <v>149</v>
      </c>
      <c r="O36" s="30">
        <f t="shared" si="18"/>
        <v>0.8</v>
      </c>
      <c r="P36" s="87">
        <f t="shared" si="19"/>
        <v>83</v>
      </c>
      <c r="Q36" s="63">
        <f t="shared" si="20"/>
        <v>0.72807017543859653</v>
      </c>
    </row>
    <row r="37" spans="1:17" ht="15.75" thickBot="1">
      <c r="A37" s="6" t="s">
        <v>38</v>
      </c>
      <c r="B37" s="5" t="s">
        <v>39</v>
      </c>
      <c r="C37" s="14" t="s">
        <v>69</v>
      </c>
      <c r="D37" s="31" t="s">
        <v>134</v>
      </c>
      <c r="E37" s="41">
        <f t="shared" si="13"/>
        <v>0.25</v>
      </c>
      <c r="F37" s="31" t="s">
        <v>135</v>
      </c>
      <c r="G37" s="41">
        <f t="shared" si="14"/>
        <v>9.0909090909090912E-2</v>
      </c>
      <c r="H37" s="31" t="s">
        <v>131</v>
      </c>
      <c r="I37" s="41">
        <f t="shared" si="15"/>
        <v>0.25</v>
      </c>
      <c r="J37" s="31" t="s">
        <v>133</v>
      </c>
      <c r="K37" s="41">
        <f t="shared" si="16"/>
        <v>0.4</v>
      </c>
      <c r="L37" s="31" t="s">
        <v>135</v>
      </c>
      <c r="M37" s="41">
        <f t="shared" si="17"/>
        <v>7.1428571428571425E-2</v>
      </c>
      <c r="N37" s="31" t="s">
        <v>150</v>
      </c>
      <c r="O37" s="30">
        <f t="shared" si="18"/>
        <v>0.3</v>
      </c>
      <c r="P37" s="87">
        <f t="shared" ref="P37:P45" si="21">D37+F37+H37+J37+L37+N37</f>
        <v>29</v>
      </c>
      <c r="Q37" s="63">
        <f t="shared" si="20"/>
        <v>0.25438596491228072</v>
      </c>
    </row>
    <row r="38" spans="1:17" ht="15.75" thickBot="1">
      <c r="A38" s="6" t="s">
        <v>40</v>
      </c>
      <c r="B38" s="5" t="s">
        <v>41</v>
      </c>
      <c r="C38" s="14" t="s">
        <v>69</v>
      </c>
      <c r="D38" s="31" t="s">
        <v>131</v>
      </c>
      <c r="E38" s="41">
        <f t="shared" si="13"/>
        <v>0.5</v>
      </c>
      <c r="F38" s="31" t="s">
        <v>136</v>
      </c>
      <c r="G38" s="41">
        <f t="shared" si="14"/>
        <v>0.63636363636363635</v>
      </c>
      <c r="H38" s="31" t="s">
        <v>136</v>
      </c>
      <c r="I38" s="41">
        <f t="shared" si="15"/>
        <v>0.4375</v>
      </c>
      <c r="J38" s="31" t="s">
        <v>130</v>
      </c>
      <c r="K38" s="41">
        <f t="shared" si="16"/>
        <v>0.33333333333333331</v>
      </c>
      <c r="L38" s="31" t="s">
        <v>136</v>
      </c>
      <c r="M38" s="41">
        <f t="shared" si="17"/>
        <v>0.5</v>
      </c>
      <c r="N38" s="31" t="s">
        <v>151</v>
      </c>
      <c r="O38" s="30">
        <f t="shared" si="18"/>
        <v>0.5</v>
      </c>
      <c r="P38" s="87">
        <f t="shared" si="21"/>
        <v>55</v>
      </c>
      <c r="Q38" s="63">
        <f t="shared" si="20"/>
        <v>0.48245614035087719</v>
      </c>
    </row>
    <row r="39" spans="1:17" ht="39" thickBot="1">
      <c r="A39" s="6" t="s">
        <v>103</v>
      </c>
      <c r="B39" s="5" t="s">
        <v>42</v>
      </c>
      <c r="C39" s="14"/>
      <c r="D39" s="20"/>
      <c r="E39" s="36"/>
      <c r="F39" s="20"/>
      <c r="G39" s="41"/>
      <c r="H39" s="20"/>
      <c r="I39" s="41"/>
      <c r="J39" s="20"/>
      <c r="K39" s="41"/>
      <c r="L39" s="20"/>
      <c r="M39" s="41"/>
      <c r="N39" s="20"/>
      <c r="O39" s="30"/>
      <c r="P39" s="87"/>
      <c r="Q39" s="63"/>
    </row>
    <row r="40" spans="1:17" ht="15.75" thickBot="1">
      <c r="A40" s="6" t="s">
        <v>43</v>
      </c>
      <c r="B40" s="5" t="s">
        <v>44</v>
      </c>
      <c r="C40" s="14" t="s">
        <v>69</v>
      </c>
      <c r="D40" s="31" t="s">
        <v>135</v>
      </c>
      <c r="E40" s="41">
        <f t="shared" si="13"/>
        <v>0.125</v>
      </c>
      <c r="F40" s="31" t="s">
        <v>134</v>
      </c>
      <c r="G40" s="41">
        <f t="shared" si="14"/>
        <v>0.18181818181818182</v>
      </c>
      <c r="H40" s="31" t="s">
        <v>131</v>
      </c>
      <c r="I40" s="41">
        <f t="shared" si="15"/>
        <v>0.25</v>
      </c>
      <c r="J40" s="31" t="s">
        <v>135</v>
      </c>
      <c r="K40" s="41">
        <f t="shared" si="16"/>
        <v>6.6666666666666666E-2</v>
      </c>
      <c r="L40" s="31" t="s">
        <v>135</v>
      </c>
      <c r="M40" s="41">
        <f t="shared" si="17"/>
        <v>7.1428571428571425E-2</v>
      </c>
      <c r="N40" s="31" t="s">
        <v>144</v>
      </c>
      <c r="O40" s="30">
        <f t="shared" si="18"/>
        <v>0.22</v>
      </c>
      <c r="P40" s="87">
        <f t="shared" si="21"/>
        <v>20</v>
      </c>
      <c r="Q40" s="63">
        <f t="shared" si="20"/>
        <v>0.17543859649122806</v>
      </c>
    </row>
    <row r="41" spans="1:17" ht="15.75" thickBot="1">
      <c r="A41" s="6" t="s">
        <v>45</v>
      </c>
      <c r="B41" s="5" t="s">
        <v>46</v>
      </c>
      <c r="C41" s="14" t="s">
        <v>69</v>
      </c>
      <c r="D41" s="31" t="s">
        <v>131</v>
      </c>
      <c r="E41" s="41">
        <f t="shared" si="13"/>
        <v>0.5</v>
      </c>
      <c r="F41" s="31" t="s">
        <v>120</v>
      </c>
      <c r="G41" s="41">
        <f t="shared" si="14"/>
        <v>0</v>
      </c>
      <c r="H41" s="31" t="s">
        <v>131</v>
      </c>
      <c r="I41" s="41">
        <f t="shared" si="15"/>
        <v>0.25</v>
      </c>
      <c r="J41" s="31" t="s">
        <v>140</v>
      </c>
      <c r="K41" s="41">
        <f t="shared" si="16"/>
        <v>0.53333333333333333</v>
      </c>
      <c r="L41" s="31" t="s">
        <v>133</v>
      </c>
      <c r="M41" s="41">
        <f t="shared" si="17"/>
        <v>0.42857142857142855</v>
      </c>
      <c r="N41" s="31" t="s">
        <v>136</v>
      </c>
      <c r="O41" s="30">
        <f t="shared" si="18"/>
        <v>0.14000000000000001</v>
      </c>
      <c r="P41" s="87">
        <f t="shared" si="21"/>
        <v>29</v>
      </c>
      <c r="Q41" s="63">
        <f t="shared" si="20"/>
        <v>0.25438596491228072</v>
      </c>
    </row>
    <row r="42" spans="1:17" ht="26.25" thickBot="1">
      <c r="A42" s="6" t="s">
        <v>104</v>
      </c>
      <c r="B42" s="5" t="s">
        <v>47</v>
      </c>
      <c r="C42" s="14" t="s">
        <v>69</v>
      </c>
      <c r="D42" s="31" t="s">
        <v>135</v>
      </c>
      <c r="E42" s="41">
        <f t="shared" si="13"/>
        <v>0.125</v>
      </c>
      <c r="F42" s="31" t="s">
        <v>132</v>
      </c>
      <c r="G42" s="41">
        <f t="shared" si="14"/>
        <v>0.27272727272727271</v>
      </c>
      <c r="H42" s="31" t="s">
        <v>132</v>
      </c>
      <c r="I42" s="41">
        <f t="shared" si="15"/>
        <v>0.1875</v>
      </c>
      <c r="J42" s="31" t="s">
        <v>135</v>
      </c>
      <c r="K42" s="41">
        <f t="shared" si="16"/>
        <v>6.6666666666666666E-2</v>
      </c>
      <c r="L42" s="31" t="s">
        <v>135</v>
      </c>
      <c r="M42" s="41">
        <f t="shared" si="17"/>
        <v>7.1428571428571425E-2</v>
      </c>
      <c r="N42" s="31" t="s">
        <v>140</v>
      </c>
      <c r="O42" s="30">
        <f t="shared" si="18"/>
        <v>0.16</v>
      </c>
      <c r="P42" s="87">
        <f t="shared" si="21"/>
        <v>17</v>
      </c>
      <c r="Q42" s="63">
        <f t="shared" si="20"/>
        <v>0.14912280701754385</v>
      </c>
    </row>
    <row r="43" spans="1:17" ht="26.25" thickBot="1">
      <c r="A43" s="6" t="s">
        <v>105</v>
      </c>
      <c r="B43" s="5" t="s">
        <v>48</v>
      </c>
      <c r="C43" s="14" t="s">
        <v>69</v>
      </c>
      <c r="D43" s="31" t="s">
        <v>134</v>
      </c>
      <c r="E43" s="41">
        <f t="shared" si="13"/>
        <v>0.25</v>
      </c>
      <c r="F43" s="31" t="s">
        <v>120</v>
      </c>
      <c r="G43" s="41">
        <f t="shared" si="14"/>
        <v>0</v>
      </c>
      <c r="H43" s="31" t="s">
        <v>135</v>
      </c>
      <c r="I43" s="41">
        <f>H43/$H$31</f>
        <v>6.25E-2</v>
      </c>
      <c r="J43" s="31" t="s">
        <v>130</v>
      </c>
      <c r="K43" s="41">
        <f t="shared" si="16"/>
        <v>0.33333333333333331</v>
      </c>
      <c r="L43" s="31" t="s">
        <v>132</v>
      </c>
      <c r="M43" s="41">
        <f t="shared" si="17"/>
        <v>0.21428571428571427</v>
      </c>
      <c r="N43" s="31" t="s">
        <v>130</v>
      </c>
      <c r="O43" s="30">
        <f t="shared" si="18"/>
        <v>0.1</v>
      </c>
      <c r="P43" s="87">
        <f t="shared" si="21"/>
        <v>16</v>
      </c>
      <c r="Q43" s="63">
        <f t="shared" si="20"/>
        <v>0.14035087719298245</v>
      </c>
    </row>
    <row r="44" spans="1:17" ht="77.25" thickBot="1">
      <c r="A44" s="6" t="s">
        <v>106</v>
      </c>
      <c r="B44" s="5" t="s">
        <v>49</v>
      </c>
      <c r="C44" s="14" t="s">
        <v>69</v>
      </c>
      <c r="D44" s="24">
        <v>8</v>
      </c>
      <c r="E44" s="41">
        <f t="shared" si="13"/>
        <v>1</v>
      </c>
      <c r="F44" s="24">
        <v>11</v>
      </c>
      <c r="G44" s="41">
        <f t="shared" si="14"/>
        <v>1</v>
      </c>
      <c r="H44" s="24">
        <v>16</v>
      </c>
      <c r="I44" s="41">
        <f>H44/$H$31</f>
        <v>1</v>
      </c>
      <c r="J44" s="24">
        <v>15</v>
      </c>
      <c r="K44" s="41">
        <f t="shared" si="16"/>
        <v>1</v>
      </c>
      <c r="L44" s="20">
        <v>14</v>
      </c>
      <c r="M44" s="41">
        <f t="shared" si="17"/>
        <v>1</v>
      </c>
      <c r="N44" s="24">
        <v>49</v>
      </c>
      <c r="O44" s="30">
        <f t="shared" si="18"/>
        <v>0.98</v>
      </c>
      <c r="P44" s="87">
        <f t="shared" si="21"/>
        <v>113</v>
      </c>
      <c r="Q44" s="63">
        <f t="shared" si="20"/>
        <v>0.99122807017543857</v>
      </c>
    </row>
    <row r="45" spans="1:17" ht="64.5" thickBot="1">
      <c r="A45" s="6" t="s">
        <v>107</v>
      </c>
      <c r="B45" s="7" t="s">
        <v>50</v>
      </c>
      <c r="C45" s="14" t="s">
        <v>69</v>
      </c>
      <c r="D45" s="24">
        <v>8</v>
      </c>
      <c r="E45" s="41">
        <f t="shared" si="13"/>
        <v>1</v>
      </c>
      <c r="F45" s="24">
        <v>11</v>
      </c>
      <c r="G45" s="41">
        <f t="shared" si="14"/>
        <v>1</v>
      </c>
      <c r="H45" s="24">
        <v>16</v>
      </c>
      <c r="I45" s="41">
        <f t="shared" ref="I45" si="22">H45/$H$31</f>
        <v>1</v>
      </c>
      <c r="J45" s="24">
        <v>15</v>
      </c>
      <c r="K45" s="41">
        <f t="shared" si="16"/>
        <v>1</v>
      </c>
      <c r="L45" s="20">
        <v>14</v>
      </c>
      <c r="M45" s="41">
        <f t="shared" si="17"/>
        <v>1</v>
      </c>
      <c r="N45" s="24">
        <v>49</v>
      </c>
      <c r="O45" s="30">
        <f t="shared" si="18"/>
        <v>0.98</v>
      </c>
      <c r="P45" s="87">
        <f t="shared" si="21"/>
        <v>113</v>
      </c>
      <c r="Q45" s="63">
        <f t="shared" si="20"/>
        <v>0.99122807017543857</v>
      </c>
    </row>
    <row r="46" spans="1:17" ht="15.75" thickBot="1">
      <c r="A46" s="6" t="s">
        <v>51</v>
      </c>
      <c r="B46" s="7" t="s">
        <v>52</v>
      </c>
      <c r="C46" s="14"/>
      <c r="D46" s="18"/>
      <c r="E46" s="35"/>
      <c r="F46" s="18"/>
      <c r="G46" s="35"/>
      <c r="H46" s="18"/>
      <c r="I46" s="35"/>
      <c r="J46" s="20"/>
      <c r="K46" s="36"/>
      <c r="L46" s="20"/>
      <c r="M46" s="36"/>
      <c r="N46" s="20"/>
      <c r="O46" s="21"/>
      <c r="P46" s="85"/>
      <c r="Q46" s="59"/>
    </row>
    <row r="47" spans="1:17" ht="15.75" thickBot="1">
      <c r="A47" s="6" t="s">
        <v>92</v>
      </c>
      <c r="B47" s="7" t="s">
        <v>53</v>
      </c>
      <c r="C47" s="14" t="s">
        <v>71</v>
      </c>
      <c r="D47" s="22">
        <v>0.4</v>
      </c>
      <c r="E47" s="37"/>
      <c r="F47" s="22">
        <v>0.33</v>
      </c>
      <c r="G47" s="37"/>
      <c r="H47" s="22">
        <v>0.3</v>
      </c>
      <c r="I47" s="37"/>
      <c r="J47" s="22">
        <v>0.3</v>
      </c>
      <c r="K47" s="37"/>
      <c r="L47" s="18">
        <v>0.1</v>
      </c>
      <c r="M47" s="35"/>
      <c r="N47" s="22">
        <v>0.12</v>
      </c>
      <c r="O47" s="23"/>
      <c r="P47" s="82">
        <v>0.15</v>
      </c>
      <c r="Q47" s="56"/>
    </row>
    <row r="48" spans="1:17" ht="39" thickBot="1">
      <c r="A48" s="6" t="s">
        <v>108</v>
      </c>
      <c r="B48" s="7" t="s">
        <v>54</v>
      </c>
      <c r="C48" s="14" t="s">
        <v>71</v>
      </c>
      <c r="D48" s="22">
        <v>25</v>
      </c>
      <c r="E48" s="37"/>
      <c r="F48" s="22">
        <v>30</v>
      </c>
      <c r="G48" s="37"/>
      <c r="H48" s="22">
        <v>80</v>
      </c>
      <c r="I48" s="37"/>
      <c r="J48" s="22">
        <v>94.7</v>
      </c>
      <c r="K48" s="37"/>
      <c r="L48" s="18">
        <v>8</v>
      </c>
      <c r="M48" s="35"/>
      <c r="N48" s="22">
        <v>50</v>
      </c>
      <c r="O48" s="23"/>
      <c r="P48" s="89">
        <f>62500/1046</f>
        <v>59.751434034416825</v>
      </c>
      <c r="Q48" s="64"/>
    </row>
    <row r="49" spans="1:17" ht="26.25" thickBot="1">
      <c r="A49" s="6" t="s">
        <v>109</v>
      </c>
      <c r="B49" s="7" t="s">
        <v>55</v>
      </c>
      <c r="C49" s="14" t="s">
        <v>72</v>
      </c>
      <c r="D49" s="18" t="s">
        <v>56</v>
      </c>
      <c r="E49" s="35"/>
      <c r="F49" s="18" t="s">
        <v>56</v>
      </c>
      <c r="G49" s="35"/>
      <c r="H49" s="18" t="s">
        <v>56</v>
      </c>
      <c r="I49" s="35"/>
      <c r="J49" s="18" t="s">
        <v>56</v>
      </c>
      <c r="K49" s="35"/>
      <c r="L49" s="18" t="s">
        <v>56</v>
      </c>
      <c r="M49" s="35"/>
      <c r="N49" s="18" t="s">
        <v>56</v>
      </c>
      <c r="O49" s="19"/>
      <c r="P49" s="80" t="s">
        <v>56</v>
      </c>
      <c r="Q49" s="54"/>
    </row>
    <row r="50" spans="1:17" ht="15.75" thickBot="1">
      <c r="A50" s="6" t="s">
        <v>110</v>
      </c>
      <c r="B50" s="7" t="s">
        <v>57</v>
      </c>
      <c r="C50" s="14" t="s">
        <v>72</v>
      </c>
      <c r="D50" s="18" t="s">
        <v>56</v>
      </c>
      <c r="E50" s="35"/>
      <c r="F50" s="18" t="s">
        <v>56</v>
      </c>
      <c r="G50" s="35"/>
      <c r="H50" s="18" t="s">
        <v>119</v>
      </c>
      <c r="I50" s="35"/>
      <c r="J50" s="18" t="s">
        <v>56</v>
      </c>
      <c r="K50" s="35"/>
      <c r="L50" s="18" t="s">
        <v>119</v>
      </c>
      <c r="M50" s="35"/>
      <c r="N50" s="18" t="s">
        <v>56</v>
      </c>
      <c r="O50" s="19"/>
      <c r="P50" s="80"/>
      <c r="Q50" s="54"/>
    </row>
    <row r="51" spans="1:17" ht="26.25" thickBot="1">
      <c r="A51" s="6" t="s">
        <v>112</v>
      </c>
      <c r="B51" s="5" t="s">
        <v>58</v>
      </c>
      <c r="C51" s="14" t="s">
        <v>72</v>
      </c>
      <c r="D51" s="18" t="s">
        <v>56</v>
      </c>
      <c r="E51" s="35"/>
      <c r="F51" s="18" t="s">
        <v>56</v>
      </c>
      <c r="G51" s="35"/>
      <c r="H51" s="18" t="s">
        <v>119</v>
      </c>
      <c r="I51" s="35"/>
      <c r="J51" s="18" t="s">
        <v>56</v>
      </c>
      <c r="K51" s="35"/>
      <c r="L51" s="18" t="s">
        <v>119</v>
      </c>
      <c r="M51" s="35"/>
      <c r="N51" s="18" t="s">
        <v>56</v>
      </c>
      <c r="O51" s="19"/>
      <c r="P51" s="80"/>
      <c r="Q51" s="54"/>
    </row>
    <row r="52" spans="1:17" ht="15.75" thickBot="1">
      <c r="A52" s="6" t="s">
        <v>113</v>
      </c>
      <c r="B52" s="7" t="s">
        <v>59</v>
      </c>
      <c r="C52" s="14" t="s">
        <v>72</v>
      </c>
      <c r="D52" s="18" t="s">
        <v>56</v>
      </c>
      <c r="E52" s="35"/>
      <c r="F52" s="18" t="s">
        <v>56</v>
      </c>
      <c r="G52" s="35"/>
      <c r="H52" s="18" t="s">
        <v>119</v>
      </c>
      <c r="I52" s="35"/>
      <c r="J52" s="18" t="s">
        <v>56</v>
      </c>
      <c r="K52" s="35"/>
      <c r="L52" s="18" t="s">
        <v>119</v>
      </c>
      <c r="M52" s="35"/>
      <c r="N52" s="18" t="s">
        <v>56</v>
      </c>
      <c r="O52" s="19"/>
      <c r="P52" s="80"/>
      <c r="Q52" s="54"/>
    </row>
    <row r="53" spans="1:17" ht="15.75" thickBot="1">
      <c r="A53" s="6" t="s">
        <v>114</v>
      </c>
      <c r="B53" s="7" t="s">
        <v>60</v>
      </c>
      <c r="C53" s="14" t="s">
        <v>72</v>
      </c>
      <c r="D53" s="18" t="s">
        <v>56</v>
      </c>
      <c r="E53" s="35"/>
      <c r="F53" s="18" t="s">
        <v>56</v>
      </c>
      <c r="G53" s="35"/>
      <c r="H53" s="18" t="s">
        <v>119</v>
      </c>
      <c r="I53" s="35"/>
      <c r="J53" s="18" t="s">
        <v>56</v>
      </c>
      <c r="K53" s="35"/>
      <c r="L53" s="18" t="s">
        <v>119</v>
      </c>
      <c r="M53" s="35"/>
      <c r="N53" s="18" t="s">
        <v>56</v>
      </c>
      <c r="O53" s="19"/>
      <c r="P53" s="80"/>
      <c r="Q53" s="54"/>
    </row>
    <row r="54" spans="1:17" ht="26.25" thickBot="1">
      <c r="A54" s="6" t="s">
        <v>115</v>
      </c>
      <c r="B54" s="7" t="s">
        <v>61</v>
      </c>
      <c r="C54" s="14" t="s">
        <v>72</v>
      </c>
      <c r="D54" s="18" t="s">
        <v>56</v>
      </c>
      <c r="E54" s="35"/>
      <c r="F54" s="18" t="s">
        <v>56</v>
      </c>
      <c r="G54" s="35"/>
      <c r="H54" s="18" t="s">
        <v>119</v>
      </c>
      <c r="I54" s="35"/>
      <c r="J54" s="18" t="s">
        <v>56</v>
      </c>
      <c r="K54" s="35"/>
      <c r="L54" s="18" t="s">
        <v>119</v>
      </c>
      <c r="M54" s="35"/>
      <c r="N54" s="18" t="s">
        <v>56</v>
      </c>
      <c r="O54" s="19"/>
      <c r="P54" s="80"/>
      <c r="Q54" s="54"/>
    </row>
    <row r="55" spans="1:17" ht="15.75" thickBot="1">
      <c r="A55" s="6" t="s">
        <v>116</v>
      </c>
      <c r="B55" s="7" t="s">
        <v>62</v>
      </c>
      <c r="C55" s="14" t="s">
        <v>72</v>
      </c>
      <c r="D55" s="18" t="s">
        <v>56</v>
      </c>
      <c r="E55" s="35"/>
      <c r="F55" s="18" t="s">
        <v>56</v>
      </c>
      <c r="G55" s="35"/>
      <c r="H55" s="18" t="s">
        <v>119</v>
      </c>
      <c r="I55" s="35"/>
      <c r="J55" s="18" t="s">
        <v>56</v>
      </c>
      <c r="K55" s="35"/>
      <c r="L55" s="18" t="s">
        <v>119</v>
      </c>
      <c r="M55" s="35"/>
      <c r="N55" s="18" t="s">
        <v>56</v>
      </c>
      <c r="O55" s="19"/>
      <c r="P55" s="80"/>
      <c r="Q55" s="54"/>
    </row>
    <row r="56" spans="1:17" ht="39" thickBot="1">
      <c r="A56" s="6" t="s">
        <v>111</v>
      </c>
      <c r="B56" s="7" t="s">
        <v>63</v>
      </c>
      <c r="C56" s="14" t="s">
        <v>69</v>
      </c>
      <c r="D56" s="24">
        <v>42</v>
      </c>
      <c r="E56" s="41">
        <f>D56/$D$5</f>
        <v>1</v>
      </c>
      <c r="F56" s="24">
        <v>45</v>
      </c>
      <c r="G56" s="41">
        <f>F56/$F$5</f>
        <v>1</v>
      </c>
      <c r="H56" s="24">
        <v>121</v>
      </c>
      <c r="I56" s="41">
        <f>H56/$H$5</f>
        <v>1</v>
      </c>
      <c r="J56" s="24">
        <v>99</v>
      </c>
      <c r="K56" s="41">
        <f>J56/$J$5</f>
        <v>1</v>
      </c>
      <c r="L56" s="20">
        <v>76</v>
      </c>
      <c r="M56" s="41">
        <f>L56/$L$5</f>
        <v>1</v>
      </c>
      <c r="N56" s="24">
        <v>660</v>
      </c>
      <c r="O56" s="30">
        <f>N56/$N$5</f>
        <v>1</v>
      </c>
      <c r="P56" s="87">
        <f t="shared" ref="P56" si="23">D56+F56+H56+J56+L56+N56</f>
        <v>1043</v>
      </c>
      <c r="Q56" s="61">
        <f>P56/P5</f>
        <v>1</v>
      </c>
    </row>
    <row r="57" spans="1:17" ht="26.25" thickBot="1">
      <c r="A57" s="6" t="s">
        <v>117</v>
      </c>
      <c r="B57" s="7" t="s">
        <v>64</v>
      </c>
      <c r="C57" s="15" t="s">
        <v>73</v>
      </c>
      <c r="D57" s="32">
        <v>19</v>
      </c>
      <c r="E57" s="42"/>
      <c r="F57" s="32">
        <v>15</v>
      </c>
      <c r="G57" s="42"/>
      <c r="H57" s="32">
        <v>10</v>
      </c>
      <c r="I57" s="42"/>
      <c r="J57" s="32">
        <v>7.82</v>
      </c>
      <c r="K57" s="42"/>
      <c r="L57" s="50">
        <v>12.1</v>
      </c>
      <c r="M57" s="78"/>
      <c r="N57" s="32">
        <v>3.6</v>
      </c>
      <c r="O57" s="33"/>
      <c r="P57" s="90">
        <v>8.1999999999999993</v>
      </c>
      <c r="Q57" s="65"/>
    </row>
    <row r="60" spans="1:17">
      <c r="B60" s="10" t="s">
        <v>126</v>
      </c>
      <c r="C60" s="8" t="s">
        <v>127</v>
      </c>
    </row>
  </sheetData>
  <mergeCells count="141">
    <mergeCell ref="P57:Q57"/>
    <mergeCell ref="P51:Q51"/>
    <mergeCell ref="P52:Q52"/>
    <mergeCell ref="P53:Q53"/>
    <mergeCell ref="P54:Q54"/>
    <mergeCell ref="P55:Q55"/>
    <mergeCell ref="N57:O57"/>
    <mergeCell ref="N4:O4"/>
    <mergeCell ref="P3:Q3"/>
    <mergeCell ref="P4:Q4"/>
    <mergeCell ref="P5:Q5"/>
    <mergeCell ref="P6:Q6"/>
    <mergeCell ref="P7:Q7"/>
    <mergeCell ref="P8:Q8"/>
    <mergeCell ref="P10:Q10"/>
    <mergeCell ref="P11:Q11"/>
    <mergeCell ref="P12:Q12"/>
    <mergeCell ref="P31:Q31"/>
    <mergeCell ref="P47:Q47"/>
    <mergeCell ref="P48:Q48"/>
    <mergeCell ref="P49:Q49"/>
    <mergeCell ref="P50:Q50"/>
    <mergeCell ref="N51:O51"/>
    <mergeCell ref="N52:O52"/>
    <mergeCell ref="N53:O53"/>
    <mergeCell ref="N54:O54"/>
    <mergeCell ref="N55:O55"/>
    <mergeCell ref="L54:M54"/>
    <mergeCell ref="L55:M55"/>
    <mergeCell ref="L57:M57"/>
    <mergeCell ref="N3:O3"/>
    <mergeCell ref="N5:O5"/>
    <mergeCell ref="N6:O6"/>
    <mergeCell ref="N7:O7"/>
    <mergeCell ref="N8:O8"/>
    <mergeCell ref="N10:O10"/>
    <mergeCell ref="N11:O11"/>
    <mergeCell ref="N12:O12"/>
    <mergeCell ref="N31:O31"/>
    <mergeCell ref="N47:O47"/>
    <mergeCell ref="N48:O48"/>
    <mergeCell ref="N49:O49"/>
    <mergeCell ref="N50:O50"/>
    <mergeCell ref="L49:M49"/>
    <mergeCell ref="L50:M50"/>
    <mergeCell ref="L51:M51"/>
    <mergeCell ref="L52:M52"/>
    <mergeCell ref="L53:M53"/>
    <mergeCell ref="L7:M7"/>
    <mergeCell ref="L8:M8"/>
    <mergeCell ref="L31:M31"/>
    <mergeCell ref="L47:M47"/>
    <mergeCell ref="L48:M48"/>
    <mergeCell ref="J52:K52"/>
    <mergeCell ref="J53:K53"/>
    <mergeCell ref="J54:K54"/>
    <mergeCell ref="J55:K55"/>
    <mergeCell ref="J57:K57"/>
    <mergeCell ref="H57:I57"/>
    <mergeCell ref="J3:K3"/>
    <mergeCell ref="J4:K4"/>
    <mergeCell ref="J5:K5"/>
    <mergeCell ref="J6:K6"/>
    <mergeCell ref="J7:K7"/>
    <mergeCell ref="J8:K8"/>
    <mergeCell ref="J10:K10"/>
    <mergeCell ref="J11:K11"/>
    <mergeCell ref="J12:K12"/>
    <mergeCell ref="J31:K31"/>
    <mergeCell ref="J47:K47"/>
    <mergeCell ref="J48:K48"/>
    <mergeCell ref="J49:K49"/>
    <mergeCell ref="J50:K50"/>
    <mergeCell ref="J51:K51"/>
    <mergeCell ref="H51:I51"/>
    <mergeCell ref="H52:I52"/>
    <mergeCell ref="H53:I53"/>
    <mergeCell ref="H54:I54"/>
    <mergeCell ref="H55:I55"/>
    <mergeCell ref="H46:I46"/>
    <mergeCell ref="H47:I47"/>
    <mergeCell ref="H48:I48"/>
    <mergeCell ref="H49:I49"/>
    <mergeCell ref="H50:I50"/>
    <mergeCell ref="F53:G53"/>
    <mergeCell ref="F54:G54"/>
    <mergeCell ref="F55:G55"/>
    <mergeCell ref="F57:G57"/>
    <mergeCell ref="H3:I3"/>
    <mergeCell ref="F4:G4"/>
    <mergeCell ref="H4:I4"/>
    <mergeCell ref="H5:I5"/>
    <mergeCell ref="H6:I6"/>
    <mergeCell ref="H7:I7"/>
    <mergeCell ref="H8:I8"/>
    <mergeCell ref="H10:I10"/>
    <mergeCell ref="H11:I11"/>
    <mergeCell ref="H12:I12"/>
    <mergeCell ref="H31:I31"/>
    <mergeCell ref="F46:G46"/>
    <mergeCell ref="D57:E57"/>
    <mergeCell ref="F3:G3"/>
    <mergeCell ref="F5:G5"/>
    <mergeCell ref="F6:G6"/>
    <mergeCell ref="F7:G7"/>
    <mergeCell ref="F8:G8"/>
    <mergeCell ref="F10:G10"/>
    <mergeCell ref="F11:G11"/>
    <mergeCell ref="F12:G12"/>
    <mergeCell ref="F31:G31"/>
    <mergeCell ref="F47:G47"/>
    <mergeCell ref="F48:G48"/>
    <mergeCell ref="F49:G49"/>
    <mergeCell ref="F50:G50"/>
    <mergeCell ref="F51:G51"/>
    <mergeCell ref="F52:G52"/>
    <mergeCell ref="D51:E51"/>
    <mergeCell ref="D52:E52"/>
    <mergeCell ref="D53:E53"/>
    <mergeCell ref="D54:E54"/>
    <mergeCell ref="D55:E55"/>
    <mergeCell ref="D31:E31"/>
    <mergeCell ref="D47:E47"/>
    <mergeCell ref="D48:E48"/>
    <mergeCell ref="D49:E49"/>
    <mergeCell ref="D50:E50"/>
    <mergeCell ref="D46:E46"/>
    <mergeCell ref="D7:E7"/>
    <mergeCell ref="D8:E8"/>
    <mergeCell ref="D10:E10"/>
    <mergeCell ref="D11:E11"/>
    <mergeCell ref="D12:E12"/>
    <mergeCell ref="B1:L1"/>
    <mergeCell ref="D3:E3"/>
    <mergeCell ref="D4:E4"/>
    <mergeCell ref="D5:E5"/>
    <mergeCell ref="D6:E6"/>
    <mergeCell ref="L3:M3"/>
    <mergeCell ref="L4:M4"/>
    <mergeCell ref="L5:M5"/>
    <mergeCell ref="L6:M6"/>
  </mergeCells>
  <pageMargins left="0.25" right="0.25" top="0.75" bottom="0.75" header="0.3" footer="0.3"/>
  <pageSetup paperSize="9" scale="7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tabSelected="1" workbookViewId="0">
      <selection activeCell="P48" sqref="P48:Q48"/>
    </sheetView>
  </sheetViews>
  <sheetFormatPr defaultRowHeight="15"/>
  <cols>
    <col min="1" max="1" width="7.28515625" customWidth="1"/>
    <col min="2" max="2" width="67" customWidth="1"/>
    <col min="3" max="3" width="12.140625" style="8" customWidth="1"/>
    <col min="4" max="5" width="6.42578125" customWidth="1"/>
    <col min="6" max="6" width="6.7109375" customWidth="1"/>
    <col min="7" max="8" width="7" customWidth="1"/>
    <col min="9" max="9" width="7.42578125" customWidth="1"/>
    <col min="10" max="10" width="7.140625" customWidth="1"/>
    <col min="11" max="11" width="6.85546875" customWidth="1"/>
    <col min="12" max="13" width="7.85546875" style="1" customWidth="1"/>
    <col min="14" max="15" width="7.5703125" customWidth="1"/>
    <col min="16" max="16" width="8.7109375" customWidth="1"/>
    <col min="17" max="17" width="6.5703125" customWidth="1"/>
  </cols>
  <sheetData>
    <row r="1" spans="1:17" ht="42.75" customHeight="1">
      <c r="B1" s="12" t="s">
        <v>129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1"/>
    </row>
    <row r="2" spans="1:17" ht="15.75" thickBot="1"/>
    <row r="3" spans="1:17" ht="26.25" thickBot="1">
      <c r="A3" s="2" t="s">
        <v>0</v>
      </c>
      <c r="B3" s="3" t="s">
        <v>1</v>
      </c>
      <c r="C3" s="13" t="s">
        <v>67</v>
      </c>
      <c r="D3" s="16" t="s">
        <v>66</v>
      </c>
      <c r="E3" s="34"/>
      <c r="F3" s="16" t="s">
        <v>118</v>
      </c>
      <c r="G3" s="34"/>
      <c r="H3" s="16" t="s">
        <v>121</v>
      </c>
      <c r="I3" s="34"/>
      <c r="J3" s="16" t="s">
        <v>122</v>
      </c>
      <c r="K3" s="17"/>
      <c r="L3" s="46" t="s">
        <v>123</v>
      </c>
      <c r="M3" s="47"/>
      <c r="N3" s="16" t="s">
        <v>124</v>
      </c>
      <c r="O3" s="17"/>
      <c r="P3" s="79" t="s">
        <v>125</v>
      </c>
      <c r="Q3" s="53"/>
    </row>
    <row r="4" spans="1:17" ht="15.75" thickBot="1">
      <c r="A4" s="4">
        <v>1</v>
      </c>
      <c r="B4" s="5" t="s">
        <v>2</v>
      </c>
      <c r="C4" s="14"/>
      <c r="D4" s="18"/>
      <c r="E4" s="35"/>
      <c r="F4" s="18"/>
      <c r="G4" s="35"/>
      <c r="H4" s="18"/>
      <c r="I4" s="35"/>
      <c r="J4" s="18"/>
      <c r="K4" s="35"/>
      <c r="L4" s="48"/>
      <c r="M4" s="52"/>
      <c r="N4" s="18"/>
      <c r="O4" s="19"/>
      <c r="P4" s="80"/>
      <c r="Q4" s="54"/>
    </row>
    <row r="5" spans="1:17" ht="15.75" thickBot="1">
      <c r="A5" s="6" t="s">
        <v>65</v>
      </c>
      <c r="B5" s="5" t="s">
        <v>3</v>
      </c>
      <c r="C5" s="14" t="s">
        <v>68</v>
      </c>
      <c r="D5" s="18">
        <f>SUM(D6:E8)</f>
        <v>34</v>
      </c>
      <c r="E5" s="35"/>
      <c r="F5" s="18">
        <f t="shared" ref="F5" si="0">SUM(F6:G8)</f>
        <v>44</v>
      </c>
      <c r="G5" s="35"/>
      <c r="H5" s="18">
        <f t="shared" ref="H5" si="1">SUM(H6:I8)</f>
        <v>116</v>
      </c>
      <c r="I5" s="35"/>
      <c r="J5" s="18">
        <f t="shared" ref="J5" si="2">SUM(J6:K8)</f>
        <v>107</v>
      </c>
      <c r="K5" s="35"/>
      <c r="L5" s="18">
        <f t="shared" ref="L5" si="3">SUM(L6:M8)</f>
        <v>78</v>
      </c>
      <c r="M5" s="35"/>
      <c r="N5" s="18">
        <f t="shared" ref="N5" si="4">SUM(N6:O8)</f>
        <v>668</v>
      </c>
      <c r="O5" s="19"/>
      <c r="P5" s="80">
        <f t="shared" ref="P5" si="5">SUM(P6:Q8)</f>
        <v>1047</v>
      </c>
      <c r="Q5" s="54"/>
    </row>
    <row r="6" spans="1:17" ht="26.25" thickBot="1">
      <c r="A6" s="6" t="s">
        <v>74</v>
      </c>
      <c r="B6" s="5" t="s">
        <v>4</v>
      </c>
      <c r="C6" s="14" t="s">
        <v>68</v>
      </c>
      <c r="D6" s="18">
        <v>14</v>
      </c>
      <c r="E6" s="35"/>
      <c r="F6" s="18">
        <v>19</v>
      </c>
      <c r="G6" s="35"/>
      <c r="H6" s="18">
        <v>52</v>
      </c>
      <c r="I6" s="35"/>
      <c r="J6" s="18">
        <v>45</v>
      </c>
      <c r="K6" s="35"/>
      <c r="L6" s="18">
        <v>23</v>
      </c>
      <c r="M6" s="35"/>
      <c r="N6" s="18">
        <v>305</v>
      </c>
      <c r="O6" s="19"/>
      <c r="P6" s="80">
        <f t="shared" ref="P6:P8" si="6">SUM(D6:N6)</f>
        <v>458</v>
      </c>
      <c r="Q6" s="54"/>
    </row>
    <row r="7" spans="1:17" ht="26.25" thickBot="1">
      <c r="A7" s="6" t="s">
        <v>75</v>
      </c>
      <c r="B7" s="5" t="s">
        <v>5</v>
      </c>
      <c r="C7" s="14" t="s">
        <v>68</v>
      </c>
      <c r="D7" s="18">
        <v>14</v>
      </c>
      <c r="E7" s="35"/>
      <c r="F7" s="18">
        <v>25</v>
      </c>
      <c r="G7" s="35"/>
      <c r="H7" s="18">
        <v>58</v>
      </c>
      <c r="I7" s="35"/>
      <c r="J7" s="18">
        <v>52</v>
      </c>
      <c r="K7" s="35"/>
      <c r="L7" s="18">
        <v>55</v>
      </c>
      <c r="M7" s="35"/>
      <c r="N7" s="18">
        <v>290</v>
      </c>
      <c r="O7" s="19"/>
      <c r="P7" s="80">
        <f t="shared" si="6"/>
        <v>494</v>
      </c>
      <c r="Q7" s="54"/>
    </row>
    <row r="8" spans="1:17" ht="26.25" thickBot="1">
      <c r="A8" s="6" t="s">
        <v>76</v>
      </c>
      <c r="B8" s="5" t="s">
        <v>6</v>
      </c>
      <c r="C8" s="14" t="s">
        <v>68</v>
      </c>
      <c r="D8" s="18">
        <v>6</v>
      </c>
      <c r="E8" s="35"/>
      <c r="F8" s="18">
        <v>0</v>
      </c>
      <c r="G8" s="35"/>
      <c r="H8" s="18">
        <v>6</v>
      </c>
      <c r="I8" s="35"/>
      <c r="J8" s="18">
        <v>10</v>
      </c>
      <c r="K8" s="35"/>
      <c r="L8" s="18">
        <v>0</v>
      </c>
      <c r="M8" s="35"/>
      <c r="N8" s="18">
        <v>73</v>
      </c>
      <c r="O8" s="19"/>
      <c r="P8" s="80">
        <f t="shared" si="6"/>
        <v>95</v>
      </c>
      <c r="Q8" s="54"/>
    </row>
    <row r="9" spans="1:17" ht="39" thickBot="1">
      <c r="A9" s="6" t="s">
        <v>77</v>
      </c>
      <c r="B9" s="5" t="s">
        <v>7</v>
      </c>
      <c r="C9" s="14" t="s">
        <v>69</v>
      </c>
      <c r="D9" s="20">
        <v>13</v>
      </c>
      <c r="E9" s="36">
        <v>42</v>
      </c>
      <c r="F9" s="20">
        <v>12</v>
      </c>
      <c r="G9" s="93"/>
      <c r="H9" s="20">
        <v>44</v>
      </c>
      <c r="I9" s="36">
        <v>40.700000000000003</v>
      </c>
      <c r="J9" s="20">
        <v>36</v>
      </c>
      <c r="K9" s="36">
        <v>37</v>
      </c>
      <c r="L9" s="20">
        <v>23</v>
      </c>
      <c r="M9" s="36">
        <v>34</v>
      </c>
      <c r="N9" s="20">
        <v>285</v>
      </c>
      <c r="O9" s="21">
        <v>48.6</v>
      </c>
      <c r="P9" s="81">
        <f>D9+F9+H9+J9+L9+N9</f>
        <v>413</v>
      </c>
      <c r="Q9" s="55">
        <v>0.45200000000000001</v>
      </c>
    </row>
    <row r="10" spans="1:17" ht="26.25" thickBot="1">
      <c r="A10" s="6" t="s">
        <v>78</v>
      </c>
      <c r="B10" s="5" t="s">
        <v>8</v>
      </c>
      <c r="C10" s="14" t="s">
        <v>70</v>
      </c>
      <c r="D10" s="22">
        <v>31</v>
      </c>
      <c r="E10" s="37"/>
      <c r="F10" s="22"/>
      <c r="G10" s="37"/>
      <c r="H10" s="22">
        <v>26.6</v>
      </c>
      <c r="I10" s="37"/>
      <c r="J10" s="22">
        <v>27.8</v>
      </c>
      <c r="K10" s="37"/>
      <c r="L10" s="20"/>
      <c r="M10" s="36"/>
      <c r="N10" s="22">
        <v>30.5</v>
      </c>
      <c r="O10" s="23"/>
      <c r="P10" s="82">
        <v>29.2</v>
      </c>
      <c r="Q10" s="56"/>
    </row>
    <row r="11" spans="1:17" ht="26.25" thickBot="1">
      <c r="A11" s="6" t="s">
        <v>79</v>
      </c>
      <c r="B11" s="5" t="s">
        <v>9</v>
      </c>
      <c r="C11" s="14" t="s">
        <v>70</v>
      </c>
      <c r="D11" s="22">
        <v>20</v>
      </c>
      <c r="E11" s="37"/>
      <c r="F11" s="22"/>
      <c r="G11" s="37"/>
      <c r="H11" s="22">
        <v>10.9</v>
      </c>
      <c r="I11" s="37"/>
      <c r="J11" s="22">
        <v>16</v>
      </c>
      <c r="K11" s="37"/>
      <c r="L11" s="20"/>
      <c r="M11" s="36"/>
      <c r="N11" s="22">
        <v>18</v>
      </c>
      <c r="O11" s="23"/>
      <c r="P11" s="82">
        <v>16.5</v>
      </c>
      <c r="Q11" s="56"/>
    </row>
    <row r="12" spans="1:17" ht="26.25" thickBot="1">
      <c r="A12" s="6" t="s">
        <v>80</v>
      </c>
      <c r="B12" s="5" t="s">
        <v>10</v>
      </c>
      <c r="C12" s="14" t="s">
        <v>70</v>
      </c>
      <c r="D12" s="22">
        <v>72</v>
      </c>
      <c r="E12" s="37"/>
      <c r="F12" s="22"/>
      <c r="G12" s="37"/>
      <c r="H12" s="22"/>
      <c r="I12" s="37"/>
      <c r="J12" s="22">
        <v>63.6</v>
      </c>
      <c r="K12" s="37"/>
      <c r="L12" s="20"/>
      <c r="M12" s="36"/>
      <c r="N12" s="22">
        <v>75.400000000000006</v>
      </c>
      <c r="O12" s="23"/>
      <c r="P12" s="82">
        <v>73.2</v>
      </c>
      <c r="Q12" s="56"/>
    </row>
    <row r="13" spans="1:17" ht="26.25" thickBot="1">
      <c r="A13" s="6" t="s">
        <v>81</v>
      </c>
      <c r="B13" s="5" t="s">
        <v>11</v>
      </c>
      <c r="C13" s="14" t="s">
        <v>70</v>
      </c>
      <c r="D13" s="24">
        <v>0</v>
      </c>
      <c r="E13" s="38">
        <v>49</v>
      </c>
      <c r="F13" s="24"/>
      <c r="G13" s="38"/>
      <c r="H13" s="24"/>
      <c r="I13" s="38"/>
      <c r="J13" s="24">
        <v>15.5</v>
      </c>
      <c r="K13" s="38">
        <v>0</v>
      </c>
      <c r="L13" s="20"/>
      <c r="M13" s="36"/>
      <c r="N13" s="24">
        <v>16.7</v>
      </c>
      <c r="O13" s="25">
        <v>58.7</v>
      </c>
      <c r="P13" s="83">
        <v>16.399999999999999</v>
      </c>
      <c r="Q13" s="57">
        <v>57.3</v>
      </c>
    </row>
    <row r="14" spans="1:17" ht="51.75" thickBot="1">
      <c r="A14" s="6" t="s">
        <v>82</v>
      </c>
      <c r="B14" s="5" t="s">
        <v>12</v>
      </c>
      <c r="C14" s="14" t="s">
        <v>69</v>
      </c>
      <c r="D14" s="24">
        <v>0</v>
      </c>
      <c r="E14" s="38">
        <v>0</v>
      </c>
      <c r="F14" s="24">
        <v>0</v>
      </c>
      <c r="G14" s="38">
        <v>0</v>
      </c>
      <c r="H14" s="24">
        <v>0</v>
      </c>
      <c r="I14" s="38">
        <v>0</v>
      </c>
      <c r="J14" s="24">
        <v>0</v>
      </c>
      <c r="K14" s="38">
        <v>0</v>
      </c>
      <c r="L14" s="20"/>
      <c r="M14" s="36"/>
      <c r="N14" s="24">
        <v>0</v>
      </c>
      <c r="O14" s="25">
        <v>0</v>
      </c>
      <c r="P14" s="83">
        <v>0</v>
      </c>
      <c r="Q14" s="57">
        <v>0</v>
      </c>
    </row>
    <row r="15" spans="1:17" ht="51.75" thickBot="1">
      <c r="A15" s="6" t="s">
        <v>83</v>
      </c>
      <c r="B15" s="5" t="s">
        <v>13</v>
      </c>
      <c r="C15" s="14" t="s">
        <v>69</v>
      </c>
      <c r="D15" s="26">
        <v>0</v>
      </c>
      <c r="E15" s="39">
        <v>0</v>
      </c>
      <c r="F15" s="26">
        <v>0</v>
      </c>
      <c r="G15" s="39">
        <v>0</v>
      </c>
      <c r="H15" s="26">
        <v>0</v>
      </c>
      <c r="I15" s="39">
        <v>0</v>
      </c>
      <c r="J15" s="26">
        <v>0</v>
      </c>
      <c r="K15" s="39">
        <v>0</v>
      </c>
      <c r="L15" s="20"/>
      <c r="M15" s="36"/>
      <c r="N15" s="26">
        <v>0</v>
      </c>
      <c r="O15" s="27">
        <v>0</v>
      </c>
      <c r="P15" s="84">
        <v>0</v>
      </c>
      <c r="Q15" s="58">
        <v>0</v>
      </c>
    </row>
    <row r="16" spans="1:17" ht="51.75" thickBot="1">
      <c r="A16" s="6" t="s">
        <v>84</v>
      </c>
      <c r="B16" s="5" t="s">
        <v>14</v>
      </c>
      <c r="C16" s="14" t="s">
        <v>69</v>
      </c>
      <c r="D16" s="20">
        <v>0</v>
      </c>
      <c r="E16" s="36">
        <v>0</v>
      </c>
      <c r="F16" s="20"/>
      <c r="G16" s="36"/>
      <c r="H16" s="20"/>
      <c r="I16" s="36"/>
      <c r="J16" s="20">
        <v>0</v>
      </c>
      <c r="K16" s="36">
        <v>0</v>
      </c>
      <c r="L16" s="20"/>
      <c r="M16" s="36"/>
      <c r="N16" s="20">
        <v>0</v>
      </c>
      <c r="O16" s="21">
        <v>0</v>
      </c>
      <c r="P16" s="85">
        <v>0</v>
      </c>
      <c r="Q16" s="59">
        <v>0</v>
      </c>
    </row>
    <row r="17" spans="1:20" ht="51.75" thickBot="1">
      <c r="A17" s="6" t="s">
        <v>85</v>
      </c>
      <c r="B17" s="5" t="s">
        <v>15</v>
      </c>
      <c r="C17" s="14" t="s">
        <v>69</v>
      </c>
      <c r="D17" s="20">
        <v>0</v>
      </c>
      <c r="E17" s="36">
        <v>0</v>
      </c>
      <c r="F17" s="20"/>
      <c r="G17" s="36"/>
      <c r="H17" s="20"/>
      <c r="I17" s="36"/>
      <c r="J17" s="20">
        <v>0</v>
      </c>
      <c r="K17" s="36">
        <v>0</v>
      </c>
      <c r="L17" s="20"/>
      <c r="M17" s="36"/>
      <c r="N17" s="20">
        <v>0</v>
      </c>
      <c r="O17" s="21">
        <v>0</v>
      </c>
      <c r="P17" s="85">
        <v>0</v>
      </c>
      <c r="Q17" s="59">
        <v>0</v>
      </c>
    </row>
    <row r="18" spans="1:20" ht="39" thickBot="1">
      <c r="A18" s="6" t="s">
        <v>86</v>
      </c>
      <c r="B18" s="5" t="s">
        <v>16</v>
      </c>
      <c r="C18" s="14" t="s">
        <v>69</v>
      </c>
      <c r="D18" s="24">
        <v>0</v>
      </c>
      <c r="E18" s="38">
        <v>0</v>
      </c>
      <c r="F18" s="24">
        <v>0</v>
      </c>
      <c r="G18" s="38">
        <v>0</v>
      </c>
      <c r="H18" s="24">
        <v>0</v>
      </c>
      <c r="I18" s="38">
        <v>0</v>
      </c>
      <c r="J18" s="24">
        <v>0</v>
      </c>
      <c r="K18" s="38">
        <v>0</v>
      </c>
      <c r="L18" s="20"/>
      <c r="M18" s="36"/>
      <c r="N18" s="24">
        <v>0</v>
      </c>
      <c r="O18" s="25">
        <v>0</v>
      </c>
      <c r="P18" s="83">
        <v>0</v>
      </c>
      <c r="Q18" s="57">
        <v>0</v>
      </c>
    </row>
    <row r="19" spans="1:20" ht="39" thickBot="1">
      <c r="A19" s="6" t="s">
        <v>87</v>
      </c>
      <c r="B19" s="5" t="s">
        <v>17</v>
      </c>
      <c r="C19" s="14" t="s">
        <v>69</v>
      </c>
      <c r="D19" s="20">
        <v>0</v>
      </c>
      <c r="E19" s="36">
        <v>0</v>
      </c>
      <c r="F19" s="20"/>
      <c r="G19" s="36"/>
      <c r="H19" s="20"/>
      <c r="I19" s="36"/>
      <c r="J19" s="20">
        <v>0</v>
      </c>
      <c r="K19" s="36">
        <v>0</v>
      </c>
      <c r="L19" s="20"/>
      <c r="M19" s="36"/>
      <c r="N19" s="20">
        <v>0</v>
      </c>
      <c r="O19" s="21">
        <v>0</v>
      </c>
      <c r="P19" s="85">
        <v>0</v>
      </c>
      <c r="Q19" s="59">
        <v>0</v>
      </c>
    </row>
    <row r="20" spans="1:20" ht="39" thickBot="1">
      <c r="A20" s="6" t="s">
        <v>88</v>
      </c>
      <c r="B20" s="5" t="s">
        <v>18</v>
      </c>
      <c r="C20" s="14" t="s">
        <v>69</v>
      </c>
      <c r="D20" s="20">
        <v>0</v>
      </c>
      <c r="E20" s="36">
        <v>0</v>
      </c>
      <c r="F20" s="20">
        <v>0</v>
      </c>
      <c r="G20" s="36">
        <v>0</v>
      </c>
      <c r="H20" s="20">
        <v>0</v>
      </c>
      <c r="I20" s="36">
        <v>0</v>
      </c>
      <c r="J20" s="20">
        <v>0</v>
      </c>
      <c r="K20" s="36">
        <v>0</v>
      </c>
      <c r="L20" s="20"/>
      <c r="M20" s="36"/>
      <c r="N20" s="20">
        <v>3</v>
      </c>
      <c r="O20" s="95">
        <v>6.7000000000000004E-2</v>
      </c>
      <c r="P20" s="86">
        <f>D20+F20+H20+J20+L20+N20</f>
        <v>3</v>
      </c>
      <c r="Q20" s="55">
        <v>3.7999999999999999E-2</v>
      </c>
    </row>
    <row r="21" spans="1:20" ht="39" thickBot="1">
      <c r="A21" s="6" t="s">
        <v>89</v>
      </c>
      <c r="B21" s="5" t="s">
        <v>19</v>
      </c>
      <c r="C21" s="14" t="s">
        <v>69</v>
      </c>
      <c r="D21" s="20">
        <v>0</v>
      </c>
      <c r="E21" s="36">
        <v>0</v>
      </c>
      <c r="F21" s="20"/>
      <c r="G21" s="36"/>
      <c r="H21" s="20"/>
      <c r="I21" s="36"/>
      <c r="J21" s="20">
        <v>2</v>
      </c>
      <c r="K21" s="94">
        <v>0.25</v>
      </c>
      <c r="L21" s="20"/>
      <c r="M21" s="36"/>
      <c r="N21" s="31" t="s">
        <v>134</v>
      </c>
      <c r="O21" s="43" t="s">
        <v>157</v>
      </c>
      <c r="P21" s="86">
        <f>D21+F21+H21+J21+L21+N21</f>
        <v>4</v>
      </c>
      <c r="Q21" s="60" t="s">
        <v>164</v>
      </c>
    </row>
    <row r="22" spans="1:20" ht="39" thickBot="1">
      <c r="A22" s="6" t="s">
        <v>90</v>
      </c>
      <c r="B22" s="5" t="s">
        <v>20</v>
      </c>
      <c r="C22" s="14" t="s">
        <v>69</v>
      </c>
      <c r="D22" s="24">
        <v>34</v>
      </c>
      <c r="E22" s="40">
        <f>D22/$D$5</f>
        <v>1</v>
      </c>
      <c r="F22" s="24">
        <v>44</v>
      </c>
      <c r="G22" s="40">
        <f>F22/$F$5</f>
        <v>1</v>
      </c>
      <c r="H22" s="24">
        <v>116</v>
      </c>
      <c r="I22" s="40">
        <f>H22/$H$5</f>
        <v>1</v>
      </c>
      <c r="J22" s="24">
        <v>107</v>
      </c>
      <c r="K22" s="40">
        <f>J22/$J$5</f>
        <v>1</v>
      </c>
      <c r="L22" s="20">
        <v>40</v>
      </c>
      <c r="M22" s="40">
        <f>L22/$L$5</f>
        <v>0.51282051282051277</v>
      </c>
      <c r="N22" s="24">
        <v>668</v>
      </c>
      <c r="O22" s="28">
        <f>N22/$N$5</f>
        <v>1</v>
      </c>
      <c r="P22" s="87">
        <f>D22+F22+H22+J22+L22+N22</f>
        <v>1009</v>
      </c>
      <c r="Q22" s="61">
        <f>P22/$P$5</f>
        <v>0.96370582617000955</v>
      </c>
    </row>
    <row r="23" spans="1:20" ht="39" thickBot="1">
      <c r="A23" s="6" t="s">
        <v>91</v>
      </c>
      <c r="B23" s="5" t="s">
        <v>21</v>
      </c>
      <c r="C23" s="14" t="s">
        <v>69</v>
      </c>
      <c r="D23" s="24">
        <v>24</v>
      </c>
      <c r="E23" s="40">
        <f>D23/D5</f>
        <v>0.70588235294117652</v>
      </c>
      <c r="F23" s="24">
        <v>12</v>
      </c>
      <c r="G23" s="40">
        <f>F23/F5</f>
        <v>0.27272727272727271</v>
      </c>
      <c r="H23" s="24">
        <v>86</v>
      </c>
      <c r="I23" s="40">
        <f t="shared" ref="G23:I30" si="7">H23/$H$5</f>
        <v>0.74137931034482762</v>
      </c>
      <c r="J23" s="24">
        <v>25</v>
      </c>
      <c r="K23" s="40">
        <f t="shared" ref="K23:K29" si="8">J23/$J$5</f>
        <v>0.23364485981308411</v>
      </c>
      <c r="L23" s="20">
        <v>22</v>
      </c>
      <c r="M23" s="40">
        <f t="shared" ref="M23:M30" si="9">L23/$L$5</f>
        <v>0.28205128205128205</v>
      </c>
      <c r="N23" s="24">
        <v>483</v>
      </c>
      <c r="O23" s="28">
        <f t="shared" ref="O23:O30" si="10">N23/$N$5</f>
        <v>0.72305389221556882</v>
      </c>
      <c r="P23" s="87">
        <f>D23+F23+H23+J23+L23+N23</f>
        <v>652</v>
      </c>
      <c r="Q23" s="61">
        <f>P23/$P$5</f>
        <v>0.62273161413562561</v>
      </c>
    </row>
    <row r="24" spans="1:20" ht="15.75" thickBot="1">
      <c r="A24" s="6" t="s">
        <v>22</v>
      </c>
      <c r="B24" s="5" t="s">
        <v>23</v>
      </c>
      <c r="C24" s="14" t="s">
        <v>69</v>
      </c>
      <c r="D24" s="24">
        <v>0</v>
      </c>
      <c r="E24" s="40">
        <f>D24/$D$5</f>
        <v>0</v>
      </c>
      <c r="F24" s="31" t="s">
        <v>120</v>
      </c>
      <c r="G24" s="40">
        <f>F24/$F$5</f>
        <v>0</v>
      </c>
      <c r="H24" s="31" t="s">
        <v>139</v>
      </c>
      <c r="I24" s="40">
        <f t="shared" si="7"/>
        <v>7.7586206896551727E-2</v>
      </c>
      <c r="J24" s="31" t="s">
        <v>130</v>
      </c>
      <c r="K24" s="40">
        <f t="shared" si="8"/>
        <v>4.6728971962616821E-2</v>
      </c>
      <c r="L24" s="31" t="s">
        <v>133</v>
      </c>
      <c r="M24" s="40">
        <f t="shared" si="9"/>
        <v>7.6923076923076927E-2</v>
      </c>
      <c r="N24" s="31" t="s">
        <v>158</v>
      </c>
      <c r="O24" s="28">
        <f t="shared" si="10"/>
        <v>7.0359281437125748E-2</v>
      </c>
      <c r="P24" s="87">
        <f t="shared" ref="P24:P26" si="11">D24+F24+H24+J24+L24+N24</f>
        <v>67</v>
      </c>
      <c r="Q24" s="61">
        <f t="shared" ref="Q24:Q26" si="12">P24/$P$5</f>
        <v>6.3992359121298956E-2</v>
      </c>
      <c r="T24" s="9"/>
    </row>
    <row r="25" spans="1:20" ht="15.75" thickBot="1">
      <c r="A25" s="6" t="s">
        <v>24</v>
      </c>
      <c r="B25" s="5" t="s">
        <v>25</v>
      </c>
      <c r="C25" s="14" t="s">
        <v>69</v>
      </c>
      <c r="D25" s="24">
        <v>24</v>
      </c>
      <c r="E25" s="40">
        <f>D25/$D$5</f>
        <v>0.70588235294117652</v>
      </c>
      <c r="F25" s="24">
        <v>0</v>
      </c>
      <c r="G25" s="40">
        <f t="shared" ref="G25:G26" si="13">F25/$F$5</f>
        <v>0</v>
      </c>
      <c r="H25" s="24">
        <v>11</v>
      </c>
      <c r="I25" s="40">
        <f t="shared" si="7"/>
        <v>9.4827586206896547E-2</v>
      </c>
      <c r="J25" s="31" t="s">
        <v>120</v>
      </c>
      <c r="K25" s="40">
        <f t="shared" si="8"/>
        <v>0</v>
      </c>
      <c r="L25" s="31" t="s">
        <v>134</v>
      </c>
      <c r="M25" s="40">
        <f t="shared" si="9"/>
        <v>2.564102564102564E-2</v>
      </c>
      <c r="N25" s="31" t="s">
        <v>159</v>
      </c>
      <c r="O25" s="51">
        <f t="shared" si="10"/>
        <v>0.15419161676646706</v>
      </c>
      <c r="P25" s="87">
        <f t="shared" si="11"/>
        <v>140</v>
      </c>
      <c r="Q25" s="61">
        <f t="shared" si="12"/>
        <v>0.13371537726838587</v>
      </c>
    </row>
    <row r="26" spans="1:20" ht="15.75" thickBot="1">
      <c r="A26" s="6" t="s">
        <v>26</v>
      </c>
      <c r="B26" s="5" t="s">
        <v>27</v>
      </c>
      <c r="C26" s="14" t="s">
        <v>69</v>
      </c>
      <c r="D26" s="24">
        <v>0</v>
      </c>
      <c r="E26" s="40">
        <f>D26/$D$5</f>
        <v>0</v>
      </c>
      <c r="F26" s="24">
        <v>0</v>
      </c>
      <c r="G26" s="40">
        <f t="shared" si="13"/>
        <v>0</v>
      </c>
      <c r="H26" s="24">
        <v>0</v>
      </c>
      <c r="I26" s="40">
        <f>H26/$H$5</f>
        <v>0</v>
      </c>
      <c r="J26" s="45">
        <v>0</v>
      </c>
      <c r="K26" s="40">
        <f t="shared" si="8"/>
        <v>0</v>
      </c>
      <c r="L26" s="49">
        <v>1</v>
      </c>
      <c r="M26" s="40">
        <f t="shared" si="9"/>
        <v>1.282051282051282E-2</v>
      </c>
      <c r="N26" s="45">
        <v>76</v>
      </c>
      <c r="O26" s="28">
        <f t="shared" si="10"/>
        <v>0.11377245508982035</v>
      </c>
      <c r="P26" s="87">
        <f t="shared" si="11"/>
        <v>77</v>
      </c>
      <c r="Q26" s="61">
        <f t="shared" si="12"/>
        <v>7.3543457497612222E-2</v>
      </c>
    </row>
    <row r="27" spans="1:20" ht="39" thickBot="1">
      <c r="A27" s="6" t="s">
        <v>93</v>
      </c>
      <c r="B27" s="5" t="s">
        <v>28</v>
      </c>
      <c r="C27" s="14" t="s">
        <v>69</v>
      </c>
      <c r="D27" s="20">
        <v>0</v>
      </c>
      <c r="E27" s="36">
        <v>0</v>
      </c>
      <c r="F27" s="20">
        <v>0</v>
      </c>
      <c r="G27" s="36">
        <v>0</v>
      </c>
      <c r="H27" s="20">
        <v>0</v>
      </c>
      <c r="I27" s="40">
        <f t="shared" si="7"/>
        <v>0</v>
      </c>
      <c r="J27" s="20">
        <v>0</v>
      </c>
      <c r="K27" s="40">
        <f t="shared" si="8"/>
        <v>0</v>
      </c>
      <c r="L27" s="20">
        <v>0</v>
      </c>
      <c r="M27" s="40">
        <f t="shared" si="9"/>
        <v>0</v>
      </c>
      <c r="N27" s="20">
        <v>0</v>
      </c>
      <c r="O27" s="28">
        <f t="shared" si="10"/>
        <v>0</v>
      </c>
      <c r="P27" s="87">
        <f>D27+F27+H27+J27+L27+N27</f>
        <v>0</v>
      </c>
      <c r="Q27" s="61">
        <f>P27/$P$5</f>
        <v>0</v>
      </c>
    </row>
    <row r="28" spans="1:20" ht="39" thickBot="1">
      <c r="A28" s="6" t="s">
        <v>94</v>
      </c>
      <c r="B28" s="5" t="s">
        <v>29</v>
      </c>
      <c r="C28" s="14" t="s">
        <v>69</v>
      </c>
      <c r="D28" s="20">
        <v>0</v>
      </c>
      <c r="E28" s="36">
        <v>0</v>
      </c>
      <c r="F28" s="20">
        <v>0</v>
      </c>
      <c r="G28" s="36">
        <v>0</v>
      </c>
      <c r="H28" s="20">
        <v>0</v>
      </c>
      <c r="I28" s="40">
        <f t="shared" si="7"/>
        <v>0</v>
      </c>
      <c r="J28" s="20">
        <v>0</v>
      </c>
      <c r="K28" s="40">
        <f t="shared" si="8"/>
        <v>0</v>
      </c>
      <c r="L28" s="20">
        <v>0</v>
      </c>
      <c r="M28" s="40">
        <f t="shared" si="9"/>
        <v>0</v>
      </c>
      <c r="N28" s="20">
        <v>60</v>
      </c>
      <c r="O28" s="28">
        <f t="shared" si="10"/>
        <v>8.9820359281437126E-2</v>
      </c>
      <c r="P28" s="87">
        <f>D28+F28+H28+J28+L28+N28</f>
        <v>60</v>
      </c>
      <c r="Q28" s="61">
        <f>P28/$P$5</f>
        <v>5.730659025787966E-2</v>
      </c>
    </row>
    <row r="29" spans="1:20" ht="39.75" customHeight="1" thickBot="1">
      <c r="A29" s="6" t="s">
        <v>95</v>
      </c>
      <c r="B29" s="5" t="s">
        <v>30</v>
      </c>
      <c r="C29" s="14" t="s">
        <v>69</v>
      </c>
      <c r="D29" s="24">
        <v>34</v>
      </c>
      <c r="E29" s="40">
        <f>D29/$D$5</f>
        <v>1</v>
      </c>
      <c r="F29" s="24">
        <v>44</v>
      </c>
      <c r="G29" s="40">
        <f>F29/$F$5</f>
        <v>1</v>
      </c>
      <c r="H29" s="24">
        <v>116</v>
      </c>
      <c r="I29" s="40">
        <f t="shared" si="7"/>
        <v>1</v>
      </c>
      <c r="J29" s="31" t="s">
        <v>155</v>
      </c>
      <c r="K29" s="40">
        <f t="shared" si="8"/>
        <v>1</v>
      </c>
      <c r="L29" s="31" t="s">
        <v>156</v>
      </c>
      <c r="M29" s="40">
        <f t="shared" si="9"/>
        <v>1</v>
      </c>
      <c r="N29" s="31" t="s">
        <v>160</v>
      </c>
      <c r="O29" s="28">
        <f t="shared" si="10"/>
        <v>1</v>
      </c>
      <c r="P29" s="87">
        <f>D29+F29+H29+J29+L29+N29</f>
        <v>1047</v>
      </c>
      <c r="Q29" s="61">
        <f>P29/$P$5</f>
        <v>1</v>
      </c>
    </row>
    <row r="30" spans="1:20" ht="39" thickBot="1">
      <c r="A30" s="6" t="s">
        <v>96</v>
      </c>
      <c r="B30" s="5" t="s">
        <v>31</v>
      </c>
      <c r="C30" s="14" t="s">
        <v>69</v>
      </c>
      <c r="D30" s="20">
        <v>0</v>
      </c>
      <c r="E30" s="36">
        <v>0</v>
      </c>
      <c r="F30" s="31" t="s">
        <v>133</v>
      </c>
      <c r="G30" s="40">
        <f>F30/$F$5</f>
        <v>0.13636363636363635</v>
      </c>
      <c r="H30" s="31" t="s">
        <v>154</v>
      </c>
      <c r="I30" s="40">
        <f t="shared" si="7"/>
        <v>0.15517241379310345</v>
      </c>
      <c r="J30" s="31" t="s">
        <v>120</v>
      </c>
      <c r="K30" s="44" t="s">
        <v>120</v>
      </c>
      <c r="L30" s="31" t="s">
        <v>120</v>
      </c>
      <c r="M30" s="40">
        <f t="shared" si="9"/>
        <v>0</v>
      </c>
      <c r="N30" s="31" t="s">
        <v>120</v>
      </c>
      <c r="O30" s="28">
        <f t="shared" si="10"/>
        <v>0</v>
      </c>
      <c r="P30" s="87">
        <f>D30+F30+H30+J30+L30+N30</f>
        <v>24</v>
      </c>
      <c r="Q30" s="61">
        <f>P30/$P$5</f>
        <v>2.2922636103151862E-2</v>
      </c>
    </row>
    <row r="31" spans="1:20" ht="15.75" thickBot="1">
      <c r="A31" s="6" t="s">
        <v>97</v>
      </c>
      <c r="B31" s="5" t="s">
        <v>32</v>
      </c>
      <c r="C31" s="14" t="s">
        <v>68</v>
      </c>
      <c r="D31" s="18">
        <v>10</v>
      </c>
      <c r="E31" s="35"/>
      <c r="F31" s="18">
        <v>11</v>
      </c>
      <c r="G31" s="35"/>
      <c r="H31" s="18">
        <v>15</v>
      </c>
      <c r="I31" s="35"/>
      <c r="J31" s="18">
        <v>15</v>
      </c>
      <c r="K31" s="35"/>
      <c r="L31" s="18">
        <v>13</v>
      </c>
      <c r="M31" s="35"/>
      <c r="N31" s="18">
        <v>51</v>
      </c>
      <c r="O31" s="19"/>
      <c r="P31" s="88">
        <f>D31+F31+H31+J31+L31+N31</f>
        <v>115</v>
      </c>
      <c r="Q31" s="62"/>
    </row>
    <row r="32" spans="1:20" ht="39" thickBot="1">
      <c r="A32" s="6" t="s">
        <v>98</v>
      </c>
      <c r="B32" s="5" t="s">
        <v>33</v>
      </c>
      <c r="C32" s="14" t="s">
        <v>69</v>
      </c>
      <c r="D32" s="92">
        <v>7</v>
      </c>
      <c r="E32" s="41">
        <f>D32/$D$31</f>
        <v>0.7</v>
      </c>
      <c r="F32" s="31" t="s">
        <v>142</v>
      </c>
      <c r="G32" s="41">
        <f>F32/$F$31</f>
        <v>0.90909090909090906</v>
      </c>
      <c r="H32" s="31" t="s">
        <v>144</v>
      </c>
      <c r="I32" s="41">
        <f>H32/$H$31</f>
        <v>0.73333333333333328</v>
      </c>
      <c r="J32" s="31" t="s">
        <v>142</v>
      </c>
      <c r="K32" s="41">
        <f>J32/$J$31</f>
        <v>0.66666666666666663</v>
      </c>
      <c r="L32" s="31" t="s">
        <v>146</v>
      </c>
      <c r="M32" s="41">
        <f>L32/$L$31</f>
        <v>0.92307692307692313</v>
      </c>
      <c r="N32" s="31" t="s">
        <v>161</v>
      </c>
      <c r="O32" s="30">
        <f>N32/$N$31</f>
        <v>0.86274509803921573</v>
      </c>
      <c r="P32" s="87">
        <f>D32+F32+H32+J32+L32+N32</f>
        <v>94</v>
      </c>
      <c r="Q32" s="63">
        <f>P32/$P$31</f>
        <v>0.81739130434782614</v>
      </c>
    </row>
    <row r="33" spans="1:17" ht="39" thickBot="1">
      <c r="A33" s="6" t="s">
        <v>99</v>
      </c>
      <c r="B33" s="5" t="s">
        <v>34</v>
      </c>
      <c r="C33" s="14" t="s">
        <v>69</v>
      </c>
      <c r="D33" s="31" t="s">
        <v>133</v>
      </c>
      <c r="E33" s="41">
        <f t="shared" ref="E33:E45" si="14">D33/$D$31</f>
        <v>0.6</v>
      </c>
      <c r="F33" s="31" t="s">
        <v>142</v>
      </c>
      <c r="G33" s="41">
        <f t="shared" ref="G33:G45" si="15">F33/$F$31</f>
        <v>0.90909090909090906</v>
      </c>
      <c r="H33" s="31" t="s">
        <v>144</v>
      </c>
      <c r="I33" s="41">
        <f t="shared" ref="I33:I42" si="16">H33/$H$31</f>
        <v>0.73333333333333328</v>
      </c>
      <c r="J33" s="31" t="s">
        <v>142</v>
      </c>
      <c r="K33" s="41">
        <f t="shared" ref="K33:K45" si="17">J33/$J$31</f>
        <v>0.66666666666666663</v>
      </c>
      <c r="L33" s="31" t="s">
        <v>144</v>
      </c>
      <c r="M33" s="41">
        <f t="shared" ref="M33:M45" si="18">L33/$L$31</f>
        <v>0.84615384615384615</v>
      </c>
      <c r="N33" s="31" t="s">
        <v>161</v>
      </c>
      <c r="O33" s="30">
        <f t="shared" ref="O33:O45" si="19">N33/$N$31</f>
        <v>0.86274509803921573</v>
      </c>
      <c r="P33" s="87">
        <f t="shared" ref="P33:P45" si="20">D33+F33+H33+J33+L33+N33</f>
        <v>92</v>
      </c>
      <c r="Q33" s="63">
        <f t="shared" ref="Q33:Q45" si="21">P33/$P$31</f>
        <v>0.8</v>
      </c>
    </row>
    <row r="34" spans="1:17" ht="39" thickBot="1">
      <c r="A34" s="6" t="s">
        <v>100</v>
      </c>
      <c r="B34" s="5" t="s">
        <v>35</v>
      </c>
      <c r="C34" s="14" t="s">
        <v>69</v>
      </c>
      <c r="D34" s="31" t="s">
        <v>132</v>
      </c>
      <c r="E34" s="41">
        <f t="shared" si="14"/>
        <v>0.3</v>
      </c>
      <c r="F34" s="31" t="s">
        <v>135</v>
      </c>
      <c r="G34" s="41">
        <f t="shared" si="15"/>
        <v>9.0909090909090912E-2</v>
      </c>
      <c r="H34" s="31" t="s">
        <v>131</v>
      </c>
      <c r="I34" s="41">
        <f t="shared" si="16"/>
        <v>0.26666666666666666</v>
      </c>
      <c r="J34" s="31" t="s">
        <v>130</v>
      </c>
      <c r="K34" s="41">
        <f t="shared" si="17"/>
        <v>0.33333333333333331</v>
      </c>
      <c r="L34" s="31" t="s">
        <v>135</v>
      </c>
      <c r="M34" s="41">
        <f t="shared" si="18"/>
        <v>7.6923076923076927E-2</v>
      </c>
      <c r="N34" s="31" t="s">
        <v>136</v>
      </c>
      <c r="O34" s="30">
        <f t="shared" si="19"/>
        <v>0.13725490196078433</v>
      </c>
      <c r="P34" s="87">
        <f t="shared" si="20"/>
        <v>21</v>
      </c>
      <c r="Q34" s="63">
        <f t="shared" si="21"/>
        <v>0.18260869565217391</v>
      </c>
    </row>
    <row r="35" spans="1:17" ht="51.75" thickBot="1">
      <c r="A35" s="6" t="s">
        <v>101</v>
      </c>
      <c r="B35" s="5" t="s">
        <v>36</v>
      </c>
      <c r="C35" s="14" t="s">
        <v>69</v>
      </c>
      <c r="D35" s="31" t="s">
        <v>132</v>
      </c>
      <c r="E35" s="41">
        <f t="shared" si="14"/>
        <v>0.3</v>
      </c>
      <c r="F35" s="31" t="s">
        <v>135</v>
      </c>
      <c r="G35" s="41">
        <f t="shared" si="15"/>
        <v>9.0909090909090912E-2</v>
      </c>
      <c r="H35" s="31" t="s">
        <v>132</v>
      </c>
      <c r="I35" s="41">
        <f t="shared" si="16"/>
        <v>0.2</v>
      </c>
      <c r="J35" s="31" t="s">
        <v>130</v>
      </c>
      <c r="K35" s="41">
        <f t="shared" si="17"/>
        <v>0.33333333333333331</v>
      </c>
      <c r="L35" s="31" t="s">
        <v>135</v>
      </c>
      <c r="M35" s="41">
        <f t="shared" si="18"/>
        <v>7.6923076923076927E-2</v>
      </c>
      <c r="N35" s="31" t="s">
        <v>133</v>
      </c>
      <c r="O35" s="30">
        <f t="shared" si="19"/>
        <v>0.11764705882352941</v>
      </c>
      <c r="P35" s="87">
        <f t="shared" si="20"/>
        <v>19</v>
      </c>
      <c r="Q35" s="63">
        <f t="shared" si="21"/>
        <v>0.16521739130434782</v>
      </c>
    </row>
    <row r="36" spans="1:17" ht="39" thickBot="1">
      <c r="A36" s="6" t="s">
        <v>102</v>
      </c>
      <c r="B36" s="5" t="s">
        <v>37</v>
      </c>
      <c r="C36" s="14" t="s">
        <v>69</v>
      </c>
      <c r="D36" s="31" t="s">
        <v>133</v>
      </c>
      <c r="E36" s="41">
        <f t="shared" si="14"/>
        <v>0.6</v>
      </c>
      <c r="F36" s="31" t="s">
        <v>140</v>
      </c>
      <c r="G36" s="41">
        <f t="shared" si="15"/>
        <v>0.72727272727272729</v>
      </c>
      <c r="H36" s="31" t="s">
        <v>139</v>
      </c>
      <c r="I36" s="41">
        <f>H36/$H$31</f>
        <v>0.6</v>
      </c>
      <c r="J36" s="31" t="s">
        <v>142</v>
      </c>
      <c r="K36" s="41">
        <f t="shared" si="17"/>
        <v>0.66666666666666663</v>
      </c>
      <c r="L36" s="31" t="s">
        <v>144</v>
      </c>
      <c r="M36" s="41">
        <f t="shared" si="18"/>
        <v>0.84615384615384615</v>
      </c>
      <c r="N36" s="31" t="s">
        <v>162</v>
      </c>
      <c r="O36" s="30">
        <f t="shared" si="19"/>
        <v>0.76470588235294112</v>
      </c>
      <c r="P36" s="87">
        <f t="shared" si="20"/>
        <v>83</v>
      </c>
      <c r="Q36" s="63">
        <f t="shared" si="21"/>
        <v>0.72173913043478266</v>
      </c>
    </row>
    <row r="37" spans="1:17" ht="15.75" thickBot="1">
      <c r="A37" s="6" t="s">
        <v>38</v>
      </c>
      <c r="B37" s="5" t="s">
        <v>39</v>
      </c>
      <c r="C37" s="14" t="s">
        <v>69</v>
      </c>
      <c r="D37" s="31" t="s">
        <v>132</v>
      </c>
      <c r="E37" s="41">
        <f t="shared" si="14"/>
        <v>0.3</v>
      </c>
      <c r="F37" s="31" t="s">
        <v>135</v>
      </c>
      <c r="G37" s="41">
        <f t="shared" si="15"/>
        <v>9.0909090909090912E-2</v>
      </c>
      <c r="H37" s="31" t="s">
        <v>130</v>
      </c>
      <c r="I37" s="41">
        <f t="shared" si="16"/>
        <v>0.33333333333333331</v>
      </c>
      <c r="J37" s="31" t="s">
        <v>133</v>
      </c>
      <c r="K37" s="41">
        <f t="shared" si="17"/>
        <v>0.4</v>
      </c>
      <c r="L37" s="31" t="s">
        <v>135</v>
      </c>
      <c r="M37" s="41">
        <f t="shared" si="18"/>
        <v>7.6923076923076927E-2</v>
      </c>
      <c r="N37" s="31" t="s">
        <v>150</v>
      </c>
      <c r="O37" s="30">
        <f t="shared" si="19"/>
        <v>0.29411764705882354</v>
      </c>
      <c r="P37" s="87">
        <f t="shared" si="20"/>
        <v>31</v>
      </c>
      <c r="Q37" s="63">
        <f t="shared" si="21"/>
        <v>0.26956521739130435</v>
      </c>
    </row>
    <row r="38" spans="1:17" ht="15.75" thickBot="1">
      <c r="A38" s="6" t="s">
        <v>40</v>
      </c>
      <c r="B38" s="5" t="s">
        <v>41</v>
      </c>
      <c r="C38" s="14" t="s">
        <v>69</v>
      </c>
      <c r="D38" s="31" t="s">
        <v>132</v>
      </c>
      <c r="E38" s="41">
        <f t="shared" si="14"/>
        <v>0.3</v>
      </c>
      <c r="F38" s="31" t="s">
        <v>136</v>
      </c>
      <c r="G38" s="41">
        <f t="shared" si="15"/>
        <v>0.63636363636363635</v>
      </c>
      <c r="H38" s="31" t="s">
        <v>131</v>
      </c>
      <c r="I38" s="41">
        <f t="shared" si="16"/>
        <v>0.26666666666666666</v>
      </c>
      <c r="J38" s="31" t="s">
        <v>131</v>
      </c>
      <c r="K38" s="41">
        <f t="shared" si="17"/>
        <v>0.26666666666666666</v>
      </c>
      <c r="L38" s="31" t="s">
        <v>142</v>
      </c>
      <c r="M38" s="41">
        <f t="shared" si="18"/>
        <v>0.76923076923076927</v>
      </c>
      <c r="N38" s="31" t="s">
        <v>163</v>
      </c>
      <c r="O38" s="30">
        <f t="shared" si="19"/>
        <v>0.47058823529411764</v>
      </c>
      <c r="P38" s="87">
        <f t="shared" si="20"/>
        <v>52</v>
      </c>
      <c r="Q38" s="63">
        <f t="shared" si="21"/>
        <v>0.45217391304347826</v>
      </c>
    </row>
    <row r="39" spans="1:17" ht="39" thickBot="1">
      <c r="A39" s="6" t="s">
        <v>103</v>
      </c>
      <c r="B39" s="5" t="s">
        <v>42</v>
      </c>
      <c r="C39" s="14"/>
      <c r="D39" s="20"/>
      <c r="E39" s="36"/>
      <c r="F39" s="20"/>
      <c r="G39" s="41"/>
      <c r="H39" s="20"/>
      <c r="I39" s="41"/>
      <c r="J39" s="20"/>
      <c r="K39" s="41"/>
      <c r="L39" s="20"/>
      <c r="M39" s="41"/>
      <c r="N39" s="20"/>
      <c r="O39" s="30"/>
      <c r="P39" s="87"/>
      <c r="Q39" s="63"/>
    </row>
    <row r="40" spans="1:17" ht="15.75" thickBot="1">
      <c r="A40" s="6" t="s">
        <v>43</v>
      </c>
      <c r="B40" s="5" t="s">
        <v>44</v>
      </c>
      <c r="C40" s="14" t="s">
        <v>69</v>
      </c>
      <c r="D40" s="31" t="s">
        <v>135</v>
      </c>
      <c r="E40" s="41">
        <f t="shared" si="14"/>
        <v>0.1</v>
      </c>
      <c r="F40" s="31" t="s">
        <v>134</v>
      </c>
      <c r="G40" s="41">
        <f t="shared" si="15"/>
        <v>0.18181818181818182</v>
      </c>
      <c r="H40" s="31" t="s">
        <v>132</v>
      </c>
      <c r="I40" s="41">
        <f t="shared" si="16"/>
        <v>0.2</v>
      </c>
      <c r="J40" s="31" t="s">
        <v>135</v>
      </c>
      <c r="K40" s="41">
        <f t="shared" si="17"/>
        <v>6.6666666666666666E-2</v>
      </c>
      <c r="L40" s="31" t="s">
        <v>134</v>
      </c>
      <c r="M40" s="41">
        <f t="shared" si="18"/>
        <v>0.15384615384615385</v>
      </c>
      <c r="N40" s="31" t="s">
        <v>146</v>
      </c>
      <c r="O40" s="30">
        <f t="shared" si="19"/>
        <v>0.23529411764705882</v>
      </c>
      <c r="P40" s="87">
        <f t="shared" si="20"/>
        <v>21</v>
      </c>
      <c r="Q40" s="63">
        <f t="shared" si="21"/>
        <v>0.18260869565217391</v>
      </c>
    </row>
    <row r="41" spans="1:17" ht="15.75" thickBot="1">
      <c r="A41" s="6" t="s">
        <v>45</v>
      </c>
      <c r="B41" s="5" t="s">
        <v>46</v>
      </c>
      <c r="C41" s="14" t="s">
        <v>69</v>
      </c>
      <c r="D41" s="31" t="s">
        <v>130</v>
      </c>
      <c r="E41" s="41">
        <f t="shared" si="14"/>
        <v>0.5</v>
      </c>
      <c r="F41" s="31" t="s">
        <v>120</v>
      </c>
      <c r="G41" s="41">
        <f t="shared" si="15"/>
        <v>0</v>
      </c>
      <c r="H41" s="31" t="s">
        <v>131</v>
      </c>
      <c r="I41" s="41">
        <f t="shared" si="16"/>
        <v>0.26666666666666666</v>
      </c>
      <c r="J41" s="31" t="s">
        <v>140</v>
      </c>
      <c r="K41" s="41">
        <f t="shared" si="17"/>
        <v>0.53333333333333333</v>
      </c>
      <c r="L41" s="31" t="s">
        <v>130</v>
      </c>
      <c r="M41" s="41">
        <f t="shared" si="18"/>
        <v>0.38461538461538464</v>
      </c>
      <c r="N41" s="31" t="s">
        <v>144</v>
      </c>
      <c r="O41" s="30">
        <f t="shared" si="19"/>
        <v>0.21568627450980393</v>
      </c>
      <c r="P41" s="87">
        <f t="shared" si="20"/>
        <v>33</v>
      </c>
      <c r="Q41" s="63">
        <f t="shared" si="21"/>
        <v>0.28695652173913044</v>
      </c>
    </row>
    <row r="42" spans="1:17" ht="26.25" thickBot="1">
      <c r="A42" s="6" t="s">
        <v>104</v>
      </c>
      <c r="B42" s="5" t="s">
        <v>47</v>
      </c>
      <c r="C42" s="14" t="s">
        <v>69</v>
      </c>
      <c r="D42" s="31" t="s">
        <v>131</v>
      </c>
      <c r="E42" s="41">
        <f t="shared" si="14"/>
        <v>0.4</v>
      </c>
      <c r="F42" s="31" t="s">
        <v>132</v>
      </c>
      <c r="G42" s="41">
        <f t="shared" si="15"/>
        <v>0.27272727272727271</v>
      </c>
      <c r="H42" s="31" t="s">
        <v>132</v>
      </c>
      <c r="I42" s="41">
        <f t="shared" si="16"/>
        <v>0.2</v>
      </c>
      <c r="J42" s="31" t="s">
        <v>135</v>
      </c>
      <c r="K42" s="41">
        <f t="shared" si="17"/>
        <v>6.6666666666666666E-2</v>
      </c>
      <c r="L42" s="31" t="s">
        <v>135</v>
      </c>
      <c r="M42" s="41">
        <f t="shared" si="18"/>
        <v>7.6923076923076927E-2</v>
      </c>
      <c r="N42" s="31" t="s">
        <v>133</v>
      </c>
      <c r="O42" s="30">
        <f t="shared" si="19"/>
        <v>0.11764705882352941</v>
      </c>
      <c r="P42" s="87">
        <f t="shared" si="20"/>
        <v>18</v>
      </c>
      <c r="Q42" s="63">
        <f t="shared" si="21"/>
        <v>0.15652173913043479</v>
      </c>
    </row>
    <row r="43" spans="1:17" ht="26.25" thickBot="1">
      <c r="A43" s="6" t="s">
        <v>105</v>
      </c>
      <c r="B43" s="5" t="s">
        <v>48</v>
      </c>
      <c r="C43" s="14" t="s">
        <v>69</v>
      </c>
      <c r="D43" s="31" t="s">
        <v>132</v>
      </c>
      <c r="E43" s="41">
        <f t="shared" si="14"/>
        <v>0.3</v>
      </c>
      <c r="F43" s="31" t="s">
        <v>120</v>
      </c>
      <c r="G43" s="41">
        <f t="shared" si="15"/>
        <v>0</v>
      </c>
      <c r="H43" s="31" t="s">
        <v>134</v>
      </c>
      <c r="I43" s="41">
        <f>H43/$H$31</f>
        <v>0.13333333333333333</v>
      </c>
      <c r="J43" s="31" t="s">
        <v>139</v>
      </c>
      <c r="K43" s="41">
        <f t="shared" si="17"/>
        <v>0.6</v>
      </c>
      <c r="L43" s="31" t="s">
        <v>134</v>
      </c>
      <c r="M43" s="41">
        <f t="shared" si="18"/>
        <v>0.15384615384615385</v>
      </c>
      <c r="N43" s="31" t="s">
        <v>140</v>
      </c>
      <c r="O43" s="30">
        <f t="shared" si="19"/>
        <v>0.15686274509803921</v>
      </c>
      <c r="P43" s="87">
        <f t="shared" si="20"/>
        <v>24</v>
      </c>
      <c r="Q43" s="63">
        <f t="shared" si="21"/>
        <v>0.20869565217391303</v>
      </c>
    </row>
    <row r="44" spans="1:17" ht="77.25" thickBot="1">
      <c r="A44" s="6" t="s">
        <v>106</v>
      </c>
      <c r="B44" s="5" t="s">
        <v>49</v>
      </c>
      <c r="C44" s="14" t="s">
        <v>69</v>
      </c>
      <c r="D44" s="24">
        <v>10</v>
      </c>
      <c r="E44" s="41">
        <f t="shared" si="14"/>
        <v>1</v>
      </c>
      <c r="F44" s="24">
        <v>11</v>
      </c>
      <c r="G44" s="41">
        <f t="shared" si="15"/>
        <v>1</v>
      </c>
      <c r="H44" s="24">
        <v>15</v>
      </c>
      <c r="I44" s="41">
        <f>H44/$H$31</f>
        <v>1</v>
      </c>
      <c r="J44" s="24">
        <v>15</v>
      </c>
      <c r="K44" s="41">
        <f t="shared" si="17"/>
        <v>1</v>
      </c>
      <c r="L44" s="20">
        <v>13</v>
      </c>
      <c r="M44" s="41">
        <f t="shared" si="18"/>
        <v>1</v>
      </c>
      <c r="N44" s="24">
        <v>49</v>
      </c>
      <c r="O44" s="30">
        <f t="shared" si="19"/>
        <v>0.96078431372549022</v>
      </c>
      <c r="P44" s="87">
        <f t="shared" si="20"/>
        <v>113</v>
      </c>
      <c r="Q44" s="63">
        <f t="shared" si="21"/>
        <v>0.9826086956521739</v>
      </c>
    </row>
    <row r="45" spans="1:17" ht="64.5" thickBot="1">
      <c r="A45" s="6" t="s">
        <v>107</v>
      </c>
      <c r="B45" s="7" t="s">
        <v>50</v>
      </c>
      <c r="C45" s="14" t="s">
        <v>69</v>
      </c>
      <c r="D45" s="24">
        <v>10</v>
      </c>
      <c r="E45" s="41">
        <f t="shared" si="14"/>
        <v>1</v>
      </c>
      <c r="F45" s="24">
        <v>11</v>
      </c>
      <c r="G45" s="41">
        <f t="shared" si="15"/>
        <v>1</v>
      </c>
      <c r="H45" s="24">
        <v>15</v>
      </c>
      <c r="I45" s="41">
        <f t="shared" ref="I45" si="22">H45/$H$31</f>
        <v>1</v>
      </c>
      <c r="J45" s="24">
        <v>15</v>
      </c>
      <c r="K45" s="41">
        <f t="shared" si="17"/>
        <v>1</v>
      </c>
      <c r="L45" s="20">
        <v>13</v>
      </c>
      <c r="M45" s="41">
        <f t="shared" si="18"/>
        <v>1</v>
      </c>
      <c r="N45" s="24">
        <v>49</v>
      </c>
      <c r="O45" s="30">
        <f t="shared" si="19"/>
        <v>0.96078431372549022</v>
      </c>
      <c r="P45" s="87">
        <f t="shared" si="20"/>
        <v>113</v>
      </c>
      <c r="Q45" s="63">
        <f t="shared" si="21"/>
        <v>0.9826086956521739</v>
      </c>
    </row>
    <row r="46" spans="1:17" ht="15.75" thickBot="1">
      <c r="A46" s="6" t="s">
        <v>51</v>
      </c>
      <c r="B46" s="7" t="s">
        <v>52</v>
      </c>
      <c r="C46" s="14"/>
      <c r="D46" s="18"/>
      <c r="E46" s="35"/>
      <c r="F46" s="18"/>
      <c r="G46" s="35"/>
      <c r="H46" s="18"/>
      <c r="I46" s="35"/>
      <c r="J46" s="20"/>
      <c r="K46" s="36"/>
      <c r="L46" s="20"/>
      <c r="M46" s="36"/>
      <c r="N46" s="20"/>
      <c r="O46" s="21"/>
      <c r="P46" s="85"/>
      <c r="Q46" s="59"/>
    </row>
    <row r="47" spans="1:17" ht="15.75" thickBot="1">
      <c r="A47" s="6" t="s">
        <v>92</v>
      </c>
      <c r="B47" s="7" t="s">
        <v>53</v>
      </c>
      <c r="C47" s="14" t="s">
        <v>71</v>
      </c>
      <c r="D47" s="22">
        <v>0.5</v>
      </c>
      <c r="E47" s="37"/>
      <c r="F47" s="22">
        <v>0.33</v>
      </c>
      <c r="G47" s="37"/>
      <c r="H47" s="22">
        <v>0.3</v>
      </c>
      <c r="I47" s="37"/>
      <c r="J47" s="22">
        <v>0.3</v>
      </c>
      <c r="K47" s="37"/>
      <c r="L47" s="18">
        <v>0.1</v>
      </c>
      <c r="M47" s="35"/>
      <c r="N47" s="22">
        <v>0.12</v>
      </c>
      <c r="O47" s="23"/>
      <c r="P47" s="82">
        <v>0.15</v>
      </c>
      <c r="Q47" s="56"/>
    </row>
    <row r="48" spans="1:17" ht="39" thickBot="1">
      <c r="A48" s="6" t="s">
        <v>108</v>
      </c>
      <c r="B48" s="7" t="s">
        <v>54</v>
      </c>
      <c r="C48" s="14" t="s">
        <v>71</v>
      </c>
      <c r="D48" s="22">
        <v>28</v>
      </c>
      <c r="E48" s="37"/>
      <c r="F48" s="22">
        <v>30</v>
      </c>
      <c r="G48" s="37"/>
      <c r="H48" s="22">
        <v>80</v>
      </c>
      <c r="I48" s="37"/>
      <c r="J48" s="22">
        <v>91</v>
      </c>
      <c r="K48" s="37"/>
      <c r="L48" s="18">
        <v>8</v>
      </c>
      <c r="M48" s="35"/>
      <c r="N48" s="22">
        <v>50</v>
      </c>
      <c r="O48" s="23"/>
      <c r="P48" s="89">
        <f>62500/1047</f>
        <v>59.694364851957978</v>
      </c>
      <c r="Q48" s="64"/>
    </row>
    <row r="49" spans="1:17" ht="26.25" thickBot="1">
      <c r="A49" s="6" t="s">
        <v>109</v>
      </c>
      <c r="B49" s="7" t="s">
        <v>55</v>
      </c>
      <c r="C49" s="14" t="s">
        <v>72</v>
      </c>
      <c r="D49" s="18" t="s">
        <v>56</v>
      </c>
      <c r="E49" s="35"/>
      <c r="F49" s="18" t="s">
        <v>56</v>
      </c>
      <c r="G49" s="35"/>
      <c r="H49" s="18" t="s">
        <v>56</v>
      </c>
      <c r="I49" s="35"/>
      <c r="J49" s="18" t="s">
        <v>56</v>
      </c>
      <c r="K49" s="35"/>
      <c r="L49" s="18" t="s">
        <v>56</v>
      </c>
      <c r="M49" s="35"/>
      <c r="N49" s="18" t="s">
        <v>56</v>
      </c>
      <c r="O49" s="19"/>
      <c r="P49" s="80" t="s">
        <v>56</v>
      </c>
      <c r="Q49" s="54"/>
    </row>
    <row r="50" spans="1:17" ht="15.75" thickBot="1">
      <c r="A50" s="6" t="s">
        <v>110</v>
      </c>
      <c r="B50" s="7" t="s">
        <v>57</v>
      </c>
      <c r="C50" s="14" t="s">
        <v>72</v>
      </c>
      <c r="D50" s="18" t="s">
        <v>56</v>
      </c>
      <c r="E50" s="35"/>
      <c r="F50" s="18" t="s">
        <v>56</v>
      </c>
      <c r="G50" s="35"/>
      <c r="H50" s="18" t="s">
        <v>119</v>
      </c>
      <c r="I50" s="35"/>
      <c r="J50" s="18" t="s">
        <v>56</v>
      </c>
      <c r="K50" s="35"/>
      <c r="L50" s="18" t="s">
        <v>119</v>
      </c>
      <c r="M50" s="35"/>
      <c r="N50" s="18" t="s">
        <v>56</v>
      </c>
      <c r="O50" s="19"/>
      <c r="P50" s="80"/>
      <c r="Q50" s="54"/>
    </row>
    <row r="51" spans="1:17" ht="26.25" thickBot="1">
      <c r="A51" s="6" t="s">
        <v>112</v>
      </c>
      <c r="B51" s="5" t="s">
        <v>58</v>
      </c>
      <c r="C51" s="14" t="s">
        <v>72</v>
      </c>
      <c r="D51" s="18" t="s">
        <v>56</v>
      </c>
      <c r="E51" s="35"/>
      <c r="F51" s="18" t="s">
        <v>56</v>
      </c>
      <c r="G51" s="35"/>
      <c r="H51" s="18" t="s">
        <v>119</v>
      </c>
      <c r="I51" s="35"/>
      <c r="J51" s="18" t="s">
        <v>56</v>
      </c>
      <c r="K51" s="35"/>
      <c r="L51" s="18" t="s">
        <v>119</v>
      </c>
      <c r="M51" s="35"/>
      <c r="N51" s="18" t="s">
        <v>56</v>
      </c>
      <c r="O51" s="19"/>
      <c r="P51" s="80"/>
      <c r="Q51" s="54"/>
    </row>
    <row r="52" spans="1:17" ht="15.75" thickBot="1">
      <c r="A52" s="6" t="s">
        <v>113</v>
      </c>
      <c r="B52" s="7" t="s">
        <v>59</v>
      </c>
      <c r="C52" s="14" t="s">
        <v>72</v>
      </c>
      <c r="D52" s="18" t="s">
        <v>56</v>
      </c>
      <c r="E52" s="35"/>
      <c r="F52" s="18" t="s">
        <v>56</v>
      </c>
      <c r="G52" s="35"/>
      <c r="H52" s="18" t="s">
        <v>119</v>
      </c>
      <c r="I52" s="35"/>
      <c r="J52" s="18" t="s">
        <v>56</v>
      </c>
      <c r="K52" s="35"/>
      <c r="L52" s="18" t="s">
        <v>119</v>
      </c>
      <c r="M52" s="35"/>
      <c r="N52" s="18" t="s">
        <v>56</v>
      </c>
      <c r="O52" s="19"/>
      <c r="P52" s="80"/>
      <c r="Q52" s="54"/>
    </row>
    <row r="53" spans="1:17" ht="15.75" thickBot="1">
      <c r="A53" s="6" t="s">
        <v>114</v>
      </c>
      <c r="B53" s="7" t="s">
        <v>60</v>
      </c>
      <c r="C53" s="14" t="s">
        <v>72</v>
      </c>
      <c r="D53" s="18" t="s">
        <v>56</v>
      </c>
      <c r="E53" s="35"/>
      <c r="F53" s="18" t="s">
        <v>56</v>
      </c>
      <c r="G53" s="35"/>
      <c r="H53" s="18" t="s">
        <v>119</v>
      </c>
      <c r="I53" s="35"/>
      <c r="J53" s="18" t="s">
        <v>56</v>
      </c>
      <c r="K53" s="35"/>
      <c r="L53" s="18" t="s">
        <v>119</v>
      </c>
      <c r="M53" s="35"/>
      <c r="N53" s="18" t="s">
        <v>56</v>
      </c>
      <c r="O53" s="19"/>
      <c r="P53" s="80"/>
      <c r="Q53" s="54"/>
    </row>
    <row r="54" spans="1:17" ht="26.25" thickBot="1">
      <c r="A54" s="6" t="s">
        <v>115</v>
      </c>
      <c r="B54" s="7" t="s">
        <v>61</v>
      </c>
      <c r="C54" s="14" t="s">
        <v>72</v>
      </c>
      <c r="D54" s="18" t="s">
        <v>56</v>
      </c>
      <c r="E54" s="35"/>
      <c r="F54" s="18" t="s">
        <v>56</v>
      </c>
      <c r="G54" s="35"/>
      <c r="H54" s="18" t="s">
        <v>119</v>
      </c>
      <c r="I54" s="35"/>
      <c r="J54" s="18" t="s">
        <v>56</v>
      </c>
      <c r="K54" s="35"/>
      <c r="L54" s="18" t="s">
        <v>119</v>
      </c>
      <c r="M54" s="35"/>
      <c r="N54" s="18" t="s">
        <v>56</v>
      </c>
      <c r="O54" s="19"/>
      <c r="P54" s="80"/>
      <c r="Q54" s="54"/>
    </row>
    <row r="55" spans="1:17" ht="15.75" thickBot="1">
      <c r="A55" s="6" t="s">
        <v>116</v>
      </c>
      <c r="B55" s="7" t="s">
        <v>62</v>
      </c>
      <c r="C55" s="14" t="s">
        <v>72</v>
      </c>
      <c r="D55" s="18" t="s">
        <v>56</v>
      </c>
      <c r="E55" s="35"/>
      <c r="F55" s="18" t="s">
        <v>56</v>
      </c>
      <c r="G55" s="35"/>
      <c r="H55" s="18" t="s">
        <v>119</v>
      </c>
      <c r="I55" s="35"/>
      <c r="J55" s="18" t="s">
        <v>56</v>
      </c>
      <c r="K55" s="35"/>
      <c r="L55" s="18" t="s">
        <v>119</v>
      </c>
      <c r="M55" s="35"/>
      <c r="N55" s="18" t="s">
        <v>56</v>
      </c>
      <c r="O55" s="19"/>
      <c r="P55" s="80"/>
      <c r="Q55" s="54"/>
    </row>
    <row r="56" spans="1:17" ht="39" thickBot="1">
      <c r="A56" s="6" t="s">
        <v>111</v>
      </c>
      <c r="B56" s="7" t="s">
        <v>63</v>
      </c>
      <c r="C56" s="14" t="s">
        <v>69</v>
      </c>
      <c r="D56" s="24">
        <v>34</v>
      </c>
      <c r="E56" s="41">
        <f>D56/$D$5</f>
        <v>1</v>
      </c>
      <c r="F56" s="24">
        <v>44</v>
      </c>
      <c r="G56" s="41">
        <f>F56/$F$5</f>
        <v>1</v>
      </c>
      <c r="H56" s="24">
        <v>116</v>
      </c>
      <c r="I56" s="41">
        <f>H56/$H$5</f>
        <v>1</v>
      </c>
      <c r="J56" s="24">
        <v>107</v>
      </c>
      <c r="K56" s="41">
        <f>J56/$J$5</f>
        <v>1</v>
      </c>
      <c r="L56" s="20">
        <v>78</v>
      </c>
      <c r="M56" s="41">
        <f>L56/$L$5</f>
        <v>1</v>
      </c>
      <c r="N56" s="24">
        <v>668</v>
      </c>
      <c r="O56" s="30">
        <f>N56/$N$5</f>
        <v>1</v>
      </c>
      <c r="P56" s="87">
        <f t="shared" ref="P56" si="23">D56+F56+H56+J56+L56+N56</f>
        <v>1047</v>
      </c>
      <c r="Q56" s="61">
        <f>P56/P5</f>
        <v>1</v>
      </c>
    </row>
    <row r="57" spans="1:17" ht="26.25" thickBot="1">
      <c r="A57" s="6" t="s">
        <v>117</v>
      </c>
      <c r="B57" s="7" t="s">
        <v>64</v>
      </c>
      <c r="C57" s="15" t="s">
        <v>73</v>
      </c>
      <c r="D57" s="32">
        <v>24</v>
      </c>
      <c r="E57" s="42"/>
      <c r="F57" s="32">
        <v>15</v>
      </c>
      <c r="G57" s="42"/>
      <c r="H57" s="32">
        <v>10</v>
      </c>
      <c r="I57" s="42"/>
      <c r="J57" s="32">
        <v>7.24</v>
      </c>
      <c r="K57" s="42"/>
      <c r="L57" s="50">
        <v>12</v>
      </c>
      <c r="M57" s="78"/>
      <c r="N57" s="32">
        <v>3.5</v>
      </c>
      <c r="O57" s="33"/>
      <c r="P57" s="90">
        <v>8.1</v>
      </c>
      <c r="Q57" s="65"/>
    </row>
    <row r="60" spans="1:17">
      <c r="B60" s="10" t="s">
        <v>126</v>
      </c>
      <c r="C60" s="8" t="s">
        <v>127</v>
      </c>
    </row>
  </sheetData>
  <mergeCells count="141">
    <mergeCell ref="P55:Q55"/>
    <mergeCell ref="D57:E57"/>
    <mergeCell ref="F57:G57"/>
    <mergeCell ref="H57:I57"/>
    <mergeCell ref="J57:K57"/>
    <mergeCell ref="L57:M57"/>
    <mergeCell ref="N57:O57"/>
    <mergeCell ref="P57:Q57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D49:E49"/>
    <mergeCell ref="F49:G49"/>
    <mergeCell ref="H49:I49"/>
    <mergeCell ref="J49:K49"/>
    <mergeCell ref="L49:M49"/>
    <mergeCell ref="N49:O49"/>
    <mergeCell ref="P47:Q47"/>
    <mergeCell ref="D48:E48"/>
    <mergeCell ref="F48:G48"/>
    <mergeCell ref="H48:I48"/>
    <mergeCell ref="J48:K48"/>
    <mergeCell ref="L48:M48"/>
    <mergeCell ref="N48:O48"/>
    <mergeCell ref="P48:Q48"/>
    <mergeCell ref="P31:Q31"/>
    <mergeCell ref="D46:E46"/>
    <mergeCell ref="F46:G46"/>
    <mergeCell ref="H46:I46"/>
    <mergeCell ref="D47:E47"/>
    <mergeCell ref="F47:G47"/>
    <mergeCell ref="H47:I47"/>
    <mergeCell ref="J47:K47"/>
    <mergeCell ref="L47:M47"/>
    <mergeCell ref="N47:O47"/>
    <mergeCell ref="D31:E31"/>
    <mergeCell ref="F31:G31"/>
    <mergeCell ref="H31:I31"/>
    <mergeCell ref="J31:K31"/>
    <mergeCell ref="L31:M31"/>
    <mergeCell ref="N31:O31"/>
    <mergeCell ref="D12:E12"/>
    <mergeCell ref="F12:G12"/>
    <mergeCell ref="H12:I12"/>
    <mergeCell ref="J12:K12"/>
    <mergeCell ref="N12:O12"/>
    <mergeCell ref="P12:Q12"/>
    <mergeCell ref="D11:E11"/>
    <mergeCell ref="F11:G11"/>
    <mergeCell ref="H11:I11"/>
    <mergeCell ref="J11:K11"/>
    <mergeCell ref="N11:O11"/>
    <mergeCell ref="P11:Q11"/>
    <mergeCell ref="D10:E10"/>
    <mergeCell ref="F10:G10"/>
    <mergeCell ref="H10:I10"/>
    <mergeCell ref="J10:K10"/>
    <mergeCell ref="N10:O10"/>
    <mergeCell ref="P10:Q10"/>
    <mergeCell ref="P7:Q7"/>
    <mergeCell ref="D8:E8"/>
    <mergeCell ref="F8:G8"/>
    <mergeCell ref="H8:I8"/>
    <mergeCell ref="J8:K8"/>
    <mergeCell ref="L8:M8"/>
    <mergeCell ref="N8:O8"/>
    <mergeCell ref="P8:Q8"/>
    <mergeCell ref="D7:E7"/>
    <mergeCell ref="F7:G7"/>
    <mergeCell ref="H7:I7"/>
    <mergeCell ref="J7:K7"/>
    <mergeCell ref="L7:M7"/>
    <mergeCell ref="N7:O7"/>
    <mergeCell ref="P5:Q5"/>
    <mergeCell ref="D6:E6"/>
    <mergeCell ref="F6:G6"/>
    <mergeCell ref="H6:I6"/>
    <mergeCell ref="J6:K6"/>
    <mergeCell ref="L6:M6"/>
    <mergeCell ref="N6:O6"/>
    <mergeCell ref="P6:Q6"/>
    <mergeCell ref="D5:E5"/>
    <mergeCell ref="F5:G5"/>
    <mergeCell ref="H5:I5"/>
    <mergeCell ref="J5:K5"/>
    <mergeCell ref="L5:M5"/>
    <mergeCell ref="N5:O5"/>
    <mergeCell ref="N3:O3"/>
    <mergeCell ref="P3:Q3"/>
    <mergeCell ref="D4:E4"/>
    <mergeCell ref="F4:G4"/>
    <mergeCell ref="H4:I4"/>
    <mergeCell ref="J4:K4"/>
    <mergeCell ref="L4:M4"/>
    <mergeCell ref="N4:O4"/>
    <mergeCell ref="P4:Q4"/>
    <mergeCell ref="B1:L1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2"/>
  <sheetViews>
    <sheetView topLeftCell="B1" workbookViewId="0">
      <selection activeCell="P46" sqref="P46"/>
    </sheetView>
  </sheetViews>
  <sheetFormatPr defaultRowHeight="15"/>
  <cols>
    <col min="1" max="1" width="7.28515625" customWidth="1"/>
    <col min="2" max="2" width="67" customWidth="1"/>
    <col min="3" max="3" width="12.140625" style="8" customWidth="1"/>
    <col min="4" max="5" width="6.42578125" customWidth="1"/>
    <col min="6" max="6" width="6.7109375" customWidth="1"/>
    <col min="7" max="8" width="7" customWidth="1"/>
    <col min="9" max="9" width="7.42578125" customWidth="1"/>
    <col min="10" max="10" width="7.140625" customWidth="1"/>
    <col min="11" max="11" width="6.85546875" customWidth="1"/>
    <col min="12" max="13" width="7.85546875" style="1" customWidth="1"/>
    <col min="14" max="15" width="7.5703125" customWidth="1"/>
    <col min="16" max="16" width="8.7109375" customWidth="1"/>
    <col min="17" max="17" width="6.5703125" customWidth="1"/>
  </cols>
  <sheetData>
    <row r="1" spans="1:17" ht="45" customHeight="1">
      <c r="B1" s="12" t="s">
        <v>165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1"/>
    </row>
    <row r="2" spans="1:17" ht="18.75" customHeight="1">
      <c r="B2" s="11"/>
      <c r="C2" s="98">
        <v>-3</v>
      </c>
      <c r="D2" s="99" t="s">
        <v>166</v>
      </c>
      <c r="E2" s="99"/>
      <c r="F2" s="99"/>
      <c r="G2" s="99"/>
      <c r="H2" s="99"/>
      <c r="I2" s="99"/>
      <c r="J2" s="99"/>
      <c r="K2" s="99"/>
      <c r="L2" s="99"/>
      <c r="M2" s="11"/>
    </row>
    <row r="3" spans="1:17" ht="18.75" customHeight="1">
      <c r="B3" s="11"/>
      <c r="C3" s="98">
        <v>2</v>
      </c>
      <c r="D3" s="99" t="s">
        <v>167</v>
      </c>
      <c r="E3" s="99"/>
      <c r="F3" s="99"/>
      <c r="G3" s="99"/>
      <c r="H3" s="99"/>
      <c r="I3" s="99"/>
      <c r="J3" s="99"/>
      <c r="K3" s="99"/>
      <c r="L3" s="99"/>
      <c r="M3" s="11"/>
    </row>
    <row r="4" spans="1:17" ht="15.75" thickBot="1"/>
    <row r="5" spans="1:17" ht="26.25" thickBot="1">
      <c r="A5" s="2" t="s">
        <v>0</v>
      </c>
      <c r="B5" s="3" t="s">
        <v>1</v>
      </c>
      <c r="C5" s="13" t="s">
        <v>67</v>
      </c>
      <c r="D5" s="16" t="s">
        <v>66</v>
      </c>
      <c r="E5" s="34"/>
      <c r="F5" s="16" t="s">
        <v>118</v>
      </c>
      <c r="G5" s="34"/>
      <c r="H5" s="16" t="s">
        <v>121</v>
      </c>
      <c r="I5" s="34"/>
      <c r="J5" s="16" t="s">
        <v>122</v>
      </c>
      <c r="K5" s="17"/>
      <c r="L5" s="46" t="s">
        <v>123</v>
      </c>
      <c r="M5" s="47"/>
      <c r="N5" s="16" t="s">
        <v>124</v>
      </c>
      <c r="O5" s="17"/>
      <c r="P5" s="100" t="s">
        <v>125</v>
      </c>
      <c r="Q5" s="101"/>
    </row>
    <row r="6" spans="1:17" ht="15.75" thickBot="1">
      <c r="A6" s="4">
        <v>1</v>
      </c>
      <c r="B6" s="5" t="s">
        <v>2</v>
      </c>
      <c r="C6" s="14"/>
      <c r="D6" s="18"/>
      <c r="E6" s="35"/>
      <c r="F6" s="18"/>
      <c r="G6" s="35"/>
      <c r="H6" s="18"/>
      <c r="I6" s="35"/>
      <c r="J6" s="18"/>
      <c r="K6" s="35"/>
      <c r="L6" s="48"/>
      <c r="M6" s="52"/>
      <c r="N6" s="18"/>
      <c r="O6" s="19"/>
      <c r="P6" s="66"/>
      <c r="Q6" s="67"/>
    </row>
    <row r="7" spans="1:17" ht="15.75" thickBot="1">
      <c r="A7" s="6" t="s">
        <v>65</v>
      </c>
      <c r="B7" s="5" t="s">
        <v>3</v>
      </c>
      <c r="C7" s="14" t="s">
        <v>68</v>
      </c>
      <c r="D7" s="18">
        <f>'2018-2019'!D5:E5-'2017-2018'!D5:E5</f>
        <v>-8</v>
      </c>
      <c r="E7" s="35"/>
      <c r="F7" s="18">
        <f>'2018-2019'!F5:G5-'2017-2018'!F5:G5</f>
        <v>-1</v>
      </c>
      <c r="G7" s="35"/>
      <c r="H7" s="18">
        <f>'2018-2019'!H5:I5-'2017-2018'!H5:I5</f>
        <v>-5</v>
      </c>
      <c r="I7" s="35"/>
      <c r="J7" s="18">
        <f>'2018-2019'!J5:K5-'2017-2018'!J5:K5</f>
        <v>8</v>
      </c>
      <c r="K7" s="35"/>
      <c r="L7" s="18">
        <f>'2018-2019'!L5:M5-'2017-2018'!L5:M5</f>
        <v>2</v>
      </c>
      <c r="M7" s="35"/>
      <c r="N7" s="18">
        <f>'2018-2019'!N5:O5-'2017-2018'!N5:O5</f>
        <v>8</v>
      </c>
      <c r="O7" s="35"/>
      <c r="P7" s="18">
        <f>'2018-2019'!P5:Q5-'2017-2018'!P5:Q5</f>
        <v>4</v>
      </c>
      <c r="Q7" s="19"/>
    </row>
    <row r="8" spans="1:17" ht="26.25" thickBot="1">
      <c r="A8" s="6" t="s">
        <v>74</v>
      </c>
      <c r="B8" s="5" t="s">
        <v>4</v>
      </c>
      <c r="C8" s="14" t="s">
        <v>68</v>
      </c>
      <c r="D8" s="18">
        <f>'2018-2019'!D6:E6-'2017-2018'!D6:E6</f>
        <v>-3</v>
      </c>
      <c r="E8" s="35"/>
      <c r="F8" s="18">
        <f>'2018-2019'!F6:G6-'2017-2018'!F6:G6</f>
        <v>-1</v>
      </c>
      <c r="G8" s="35"/>
      <c r="H8" s="18">
        <f>'2018-2019'!H6:I6-'2017-2018'!H6:I6</f>
        <v>-4</v>
      </c>
      <c r="I8" s="35"/>
      <c r="J8" s="18">
        <f>'2018-2019'!J6:K6-'2017-2018'!J6:K6</f>
        <v>-2</v>
      </c>
      <c r="K8" s="35"/>
      <c r="L8" s="18">
        <f>'2018-2019'!L6:M6-'2017-2018'!L6:M6</f>
        <v>-1</v>
      </c>
      <c r="M8" s="35"/>
      <c r="N8" s="18">
        <f>'2018-2019'!N6:O6-'2017-2018'!N6:O6</f>
        <v>3</v>
      </c>
      <c r="O8" s="35"/>
      <c r="P8" s="18">
        <f>'2018-2019'!P6:Q6-'2017-2018'!P6:Q6</f>
        <v>-8</v>
      </c>
      <c r="Q8" s="19"/>
    </row>
    <row r="9" spans="1:17" ht="26.25" thickBot="1">
      <c r="A9" s="6" t="s">
        <v>75</v>
      </c>
      <c r="B9" s="5" t="s">
        <v>5</v>
      </c>
      <c r="C9" s="14" t="s">
        <v>68</v>
      </c>
      <c r="D9" s="18">
        <f>'2018-2019'!D7:E7-'2017-2018'!D7:E7</f>
        <v>-2</v>
      </c>
      <c r="E9" s="35"/>
      <c r="F9" s="18">
        <f>'2018-2019'!F7:G7-'2017-2018'!F7:G7</f>
        <v>0</v>
      </c>
      <c r="G9" s="35"/>
      <c r="H9" s="18">
        <f>'2018-2019'!H7:I7-'2017-2018'!H7:I7</f>
        <v>-1</v>
      </c>
      <c r="I9" s="35"/>
      <c r="J9" s="18">
        <f>'2018-2019'!J7:K7-'2017-2018'!J7:K7</f>
        <v>11</v>
      </c>
      <c r="K9" s="35"/>
      <c r="L9" s="18">
        <f>'2018-2019'!L7:M7-'2017-2018'!L7:M7</f>
        <v>3</v>
      </c>
      <c r="M9" s="35"/>
      <c r="N9" s="18">
        <f>'2018-2019'!N7:O7-'2017-2018'!N7:O7</f>
        <v>-3</v>
      </c>
      <c r="O9" s="35"/>
      <c r="P9" s="18">
        <f>'2018-2019'!P7:Q7-'2017-2018'!P7:Q7</f>
        <v>8</v>
      </c>
      <c r="Q9" s="19"/>
    </row>
    <row r="10" spans="1:17" ht="26.25" thickBot="1">
      <c r="A10" s="6" t="s">
        <v>76</v>
      </c>
      <c r="B10" s="5" t="s">
        <v>6</v>
      </c>
      <c r="C10" s="14" t="s">
        <v>68</v>
      </c>
      <c r="D10" s="18">
        <f>'2018-2019'!D8:E8-'2017-2018'!D8:E8</f>
        <v>-3</v>
      </c>
      <c r="E10" s="35"/>
      <c r="F10" s="18">
        <f>'2018-2019'!F8:G8-'2017-2018'!F8:G8</f>
        <v>0</v>
      </c>
      <c r="G10" s="35"/>
      <c r="H10" s="18">
        <f>'2018-2019'!H8:I8-'2017-2018'!H8:I8</f>
        <v>0</v>
      </c>
      <c r="I10" s="35"/>
      <c r="J10" s="18">
        <f>'2018-2019'!J8:K8-'2017-2018'!J8:K8</f>
        <v>-1</v>
      </c>
      <c r="K10" s="35"/>
      <c r="L10" s="18">
        <f>'2018-2019'!L8:M8-'2017-2018'!L8:M8</f>
        <v>0</v>
      </c>
      <c r="M10" s="35"/>
      <c r="N10" s="18">
        <f>'2018-2019'!N8:O8-'2017-2018'!N8:O8</f>
        <v>8</v>
      </c>
      <c r="O10" s="35"/>
      <c r="P10" s="18">
        <f>'2018-2019'!P8:Q8-'2017-2018'!P8:Q8</f>
        <v>4</v>
      </c>
      <c r="Q10" s="19"/>
    </row>
    <row r="11" spans="1:17" ht="39" thickBot="1">
      <c r="A11" s="6" t="s">
        <v>77</v>
      </c>
      <c r="B11" s="5" t="s">
        <v>7</v>
      </c>
      <c r="C11" s="14" t="s">
        <v>69</v>
      </c>
      <c r="D11" s="20">
        <f>'2018-2019'!D9-'2017-2018'!D9</f>
        <v>-4</v>
      </c>
      <c r="E11" s="20">
        <f>'2018-2019'!E9-'2017-2018'!E9</f>
        <v>-3.8999999999999986</v>
      </c>
      <c r="F11" s="20">
        <f>'2018-2019'!F9-'2017-2018'!F9</f>
        <v>-8</v>
      </c>
      <c r="G11" s="20">
        <f>'2018-2019'!G9-'2017-2018'!G9</f>
        <v>-44</v>
      </c>
      <c r="H11" s="20">
        <f>'2018-2019'!H9-'2017-2018'!H9</f>
        <v>1</v>
      </c>
      <c r="I11" s="20">
        <f>'2018-2019'!I9-'2017-2018'!I9</f>
        <v>-1</v>
      </c>
      <c r="J11" s="20">
        <f>'2018-2019'!J9-'2017-2018'!J9</f>
        <v>-8</v>
      </c>
      <c r="K11" s="20">
        <f>'2018-2019'!K9-'2017-2018'!K9</f>
        <v>-18</v>
      </c>
      <c r="L11" s="20">
        <f>'2018-2019'!L9-'2017-2018'!L9</f>
        <v>-8</v>
      </c>
      <c r="M11" s="20">
        <f>'2018-2019'!M9-'2017-2018'!M9</f>
        <v>-14</v>
      </c>
      <c r="N11" s="20">
        <f>'2018-2019'!N9-'2017-2018'!N9</f>
        <v>-13</v>
      </c>
      <c r="O11" s="20">
        <f>'2018-2019'!O9-'2017-2018'!O9</f>
        <v>-0.29999999999999716</v>
      </c>
      <c r="P11" s="20">
        <f>'2018-2019'!P9-'2017-2018'!P9</f>
        <v>-40</v>
      </c>
      <c r="Q11" s="102">
        <f>'2018-2019'!Q9-'2017-2018'!Q9</f>
        <v>-1.799999999999996E-2</v>
      </c>
    </row>
    <row r="12" spans="1:17" ht="26.25" thickBot="1">
      <c r="A12" s="6" t="s">
        <v>78</v>
      </c>
      <c r="B12" s="5" t="s">
        <v>8</v>
      </c>
      <c r="C12" s="14" t="s">
        <v>70</v>
      </c>
      <c r="D12" s="22">
        <f>'2018-2019'!D10:E10-'2017-2018'!D10:E10</f>
        <v>7.5</v>
      </c>
      <c r="E12" s="37"/>
      <c r="F12" s="22">
        <f>'2018-2019'!F10:G10-'2017-2018'!F10:G10</f>
        <v>-29.25</v>
      </c>
      <c r="G12" s="37"/>
      <c r="H12" s="22">
        <f>'2018-2019'!H10:I10-'2017-2018'!H10:I10</f>
        <v>-1.0999999999999979</v>
      </c>
      <c r="I12" s="37"/>
      <c r="J12" s="22">
        <f>'2018-2019'!J10:K10-'2017-2018'!J10:K10</f>
        <v>-3.1999999999999993</v>
      </c>
      <c r="K12" s="37"/>
      <c r="L12" s="20"/>
      <c r="M12" s="36"/>
      <c r="N12" s="22">
        <f>'2018-2019'!N10:O10-'2017-2018'!N10:O10</f>
        <v>0.39999999999999858</v>
      </c>
      <c r="O12" s="37"/>
      <c r="P12" s="22">
        <f>'2018-2019'!P10:Q10-'2017-2018'!P10:Q10</f>
        <v>0</v>
      </c>
      <c r="Q12" s="23"/>
    </row>
    <row r="13" spans="1:17" ht="26.25" thickBot="1">
      <c r="A13" s="6" t="s">
        <v>79</v>
      </c>
      <c r="B13" s="5" t="s">
        <v>9</v>
      </c>
      <c r="C13" s="14" t="s">
        <v>70</v>
      </c>
      <c r="D13" s="22">
        <f>'2018-2019'!D11:E11-'2017-2018'!D11:E11</f>
        <v>9.1199999999999992</v>
      </c>
      <c r="E13" s="37"/>
      <c r="F13" s="22">
        <f>'2018-2019'!F11:G11-'2017-2018'!F11:G11</f>
        <v>-12.25</v>
      </c>
      <c r="G13" s="37"/>
      <c r="H13" s="22">
        <f>'2018-2019'!H11:I11-'2017-2018'!H11:I11</f>
        <v>-2.6999999999999993</v>
      </c>
      <c r="I13" s="37"/>
      <c r="J13" s="22">
        <f>'2018-2019'!J11:K11-'2017-2018'!J11:K11</f>
        <v>3.5</v>
      </c>
      <c r="K13" s="37"/>
      <c r="L13" s="20"/>
      <c r="M13" s="36"/>
      <c r="N13" s="22">
        <f>'2018-2019'!N11:O11-'2017-2018'!N11:O11</f>
        <v>-0.39999999999999858</v>
      </c>
      <c r="O13" s="37"/>
      <c r="P13" s="22">
        <f>'2018-2019'!P11:Q11-'2017-2018'!P11:Q11</f>
        <v>-0.39999999999999858</v>
      </c>
      <c r="Q13" s="23"/>
    </row>
    <row r="14" spans="1:17" ht="26.25" thickBot="1">
      <c r="A14" s="6" t="s">
        <v>80</v>
      </c>
      <c r="B14" s="5" t="s">
        <v>10</v>
      </c>
      <c r="C14" s="14" t="s">
        <v>70</v>
      </c>
      <c r="D14" s="22">
        <f>'2018-2019'!D12:E12-'2017-2018'!D12:E12</f>
        <v>7</v>
      </c>
      <c r="E14" s="37"/>
      <c r="F14" s="22">
        <f>'2018-2019'!F12:G12-'2017-2018'!F12:G12</f>
        <v>0</v>
      </c>
      <c r="G14" s="37"/>
      <c r="H14" s="22">
        <f>'2018-2019'!H12:I12-'2017-2018'!H12:I12</f>
        <v>-75</v>
      </c>
      <c r="I14" s="37"/>
      <c r="J14" s="22">
        <f>'2018-2019'!J12:K12-'2017-2018'!J12:K12</f>
        <v>-7.0000000000000284E-2</v>
      </c>
      <c r="K14" s="37"/>
      <c r="L14" s="20"/>
      <c r="M14" s="36"/>
      <c r="N14" s="22">
        <f>'2018-2019'!N12:O12-'2017-2018'!N12:O12</f>
        <v>5.5</v>
      </c>
      <c r="O14" s="37"/>
      <c r="P14" s="22">
        <f>'2018-2019'!P12:Q12-'2017-2018'!P12:Q12</f>
        <v>4.7000000000000028</v>
      </c>
      <c r="Q14" s="23"/>
    </row>
    <row r="15" spans="1:17" ht="26.25" thickBot="1">
      <c r="A15" s="6" t="s">
        <v>81</v>
      </c>
      <c r="B15" s="5" t="s">
        <v>11</v>
      </c>
      <c r="C15" s="14" t="s">
        <v>70</v>
      </c>
      <c r="D15" s="24">
        <f>'2018-2019'!D13-'2017-2018'!D13</f>
        <v>-17.29</v>
      </c>
      <c r="E15" s="24">
        <f>'2018-2019'!E13-'2017-2018'!E13</f>
        <v>-10</v>
      </c>
      <c r="F15" s="24">
        <f>'2018-2019'!F13-'2017-2018'!F13</f>
        <v>0</v>
      </c>
      <c r="G15" s="24">
        <f>'2018-2019'!G13-'2017-2018'!G13</f>
        <v>0</v>
      </c>
      <c r="H15" s="24">
        <f>'2018-2019'!H13-'2017-2018'!H13</f>
        <v>-16.829999999999998</v>
      </c>
      <c r="I15" s="24">
        <f>'2018-2019'!I13-'2017-2018'!I13</f>
        <v>-37.799999999999997</v>
      </c>
      <c r="J15" s="24">
        <f>'2018-2019'!J13-'2017-2018'!J13</f>
        <v>0.80000000000000071</v>
      </c>
      <c r="K15" s="24">
        <f>'2018-2019'!K13-'2017-2018'!K13</f>
        <v>0</v>
      </c>
      <c r="L15" s="24"/>
      <c r="M15" s="24"/>
      <c r="N15" s="24">
        <f>'2018-2019'!N13-'2017-2018'!N13</f>
        <v>-0.80000000000000071</v>
      </c>
      <c r="O15" s="24">
        <f>'2018-2019'!O13-'2017-2018'!O13</f>
        <v>0</v>
      </c>
      <c r="P15" s="24">
        <f>'2018-2019'!P13-'2017-2018'!P13</f>
        <v>-0.70000000000000284</v>
      </c>
      <c r="Q15" s="103">
        <f>'2018-2019'!Q13-'2017-2018'!Q13</f>
        <v>4.2999999999999972</v>
      </c>
    </row>
    <row r="16" spans="1:17" ht="51.75" thickBot="1">
      <c r="A16" s="6" t="s">
        <v>82</v>
      </c>
      <c r="B16" s="5" t="s">
        <v>12</v>
      </c>
      <c r="C16" s="14" t="s">
        <v>69</v>
      </c>
      <c r="D16" s="24">
        <v>0</v>
      </c>
      <c r="E16" s="38">
        <v>0</v>
      </c>
      <c r="F16" s="24">
        <v>0</v>
      </c>
      <c r="G16" s="38">
        <v>0</v>
      </c>
      <c r="H16" s="24">
        <v>0</v>
      </c>
      <c r="I16" s="38">
        <v>0</v>
      </c>
      <c r="J16" s="24">
        <v>0</v>
      </c>
      <c r="K16" s="38">
        <v>0</v>
      </c>
      <c r="L16" s="20"/>
      <c r="M16" s="36"/>
      <c r="N16" s="24">
        <v>0</v>
      </c>
      <c r="O16" s="25">
        <v>0</v>
      </c>
      <c r="P16" s="70">
        <v>0</v>
      </c>
      <c r="Q16" s="71">
        <v>0</v>
      </c>
    </row>
    <row r="17" spans="1:20" ht="51.75" thickBot="1">
      <c r="A17" s="6" t="s">
        <v>83</v>
      </c>
      <c r="B17" s="5" t="s">
        <v>13</v>
      </c>
      <c r="C17" s="14" t="s">
        <v>69</v>
      </c>
      <c r="D17" s="26">
        <v>0</v>
      </c>
      <c r="E17" s="39">
        <v>0</v>
      </c>
      <c r="F17" s="26">
        <v>0</v>
      </c>
      <c r="G17" s="39">
        <v>0</v>
      </c>
      <c r="H17" s="26">
        <v>0</v>
      </c>
      <c r="I17" s="39">
        <v>0</v>
      </c>
      <c r="J17" s="26">
        <v>0</v>
      </c>
      <c r="K17" s="39">
        <v>0</v>
      </c>
      <c r="L17" s="20"/>
      <c r="M17" s="36"/>
      <c r="N17" s="26">
        <v>0</v>
      </c>
      <c r="O17" s="27">
        <v>0</v>
      </c>
      <c r="P17" s="72">
        <v>0</v>
      </c>
      <c r="Q17" s="73">
        <v>0</v>
      </c>
    </row>
    <row r="18" spans="1:20" ht="51.75" thickBot="1">
      <c r="A18" s="6" t="s">
        <v>84</v>
      </c>
      <c r="B18" s="5" t="s">
        <v>14</v>
      </c>
      <c r="C18" s="14" t="s">
        <v>69</v>
      </c>
      <c r="D18" s="20">
        <v>0</v>
      </c>
      <c r="E18" s="36">
        <v>0</v>
      </c>
      <c r="F18" s="20"/>
      <c r="G18" s="36"/>
      <c r="H18" s="20"/>
      <c r="I18" s="36"/>
      <c r="J18" s="20">
        <v>0</v>
      </c>
      <c r="K18" s="36">
        <v>0</v>
      </c>
      <c r="L18" s="20"/>
      <c r="M18" s="36"/>
      <c r="N18" s="20">
        <v>0</v>
      </c>
      <c r="O18" s="21">
        <v>0</v>
      </c>
      <c r="P18" s="74">
        <v>0</v>
      </c>
      <c r="Q18" s="75">
        <v>0</v>
      </c>
    </row>
    <row r="19" spans="1:20" ht="51.75" thickBot="1">
      <c r="A19" s="6" t="s">
        <v>85</v>
      </c>
      <c r="B19" s="5" t="s">
        <v>15</v>
      </c>
      <c r="C19" s="14" t="s">
        <v>69</v>
      </c>
      <c r="D19" s="20">
        <v>0</v>
      </c>
      <c r="E19" s="36">
        <v>0</v>
      </c>
      <c r="F19" s="20"/>
      <c r="G19" s="36"/>
      <c r="H19" s="20"/>
      <c r="I19" s="36"/>
      <c r="J19" s="20">
        <v>0</v>
      </c>
      <c r="K19" s="36">
        <v>0</v>
      </c>
      <c r="L19" s="20"/>
      <c r="M19" s="36"/>
      <c r="N19" s="20">
        <v>0</v>
      </c>
      <c r="O19" s="21">
        <v>0</v>
      </c>
      <c r="P19" s="74">
        <v>0</v>
      </c>
      <c r="Q19" s="75">
        <v>0</v>
      </c>
    </row>
    <row r="20" spans="1:20" ht="39" thickBot="1">
      <c r="A20" s="6" t="s">
        <v>86</v>
      </c>
      <c r="B20" s="5" t="s">
        <v>16</v>
      </c>
      <c r="C20" s="14" t="s">
        <v>69</v>
      </c>
      <c r="D20" s="24">
        <v>0</v>
      </c>
      <c r="E20" s="38">
        <v>0</v>
      </c>
      <c r="F20" s="24">
        <v>0</v>
      </c>
      <c r="G20" s="38">
        <v>0</v>
      </c>
      <c r="H20" s="24">
        <v>0</v>
      </c>
      <c r="I20" s="38">
        <v>0</v>
      </c>
      <c r="J20" s="24">
        <v>0</v>
      </c>
      <c r="K20" s="38">
        <v>0</v>
      </c>
      <c r="L20" s="20"/>
      <c r="M20" s="36"/>
      <c r="N20" s="24">
        <v>0</v>
      </c>
      <c r="O20" s="25">
        <v>0</v>
      </c>
      <c r="P20" s="70">
        <v>0</v>
      </c>
      <c r="Q20" s="71">
        <v>0</v>
      </c>
    </row>
    <row r="21" spans="1:20" ht="39" thickBot="1">
      <c r="A21" s="6" t="s">
        <v>87</v>
      </c>
      <c r="B21" s="5" t="s">
        <v>17</v>
      </c>
      <c r="C21" s="14" t="s">
        <v>69</v>
      </c>
      <c r="D21" s="20">
        <v>0</v>
      </c>
      <c r="E21" s="36">
        <v>0</v>
      </c>
      <c r="F21" s="20"/>
      <c r="G21" s="36"/>
      <c r="H21" s="20"/>
      <c r="I21" s="36"/>
      <c r="J21" s="20">
        <v>0</v>
      </c>
      <c r="K21" s="36">
        <v>0</v>
      </c>
      <c r="L21" s="20"/>
      <c r="M21" s="36"/>
      <c r="N21" s="20">
        <v>0</v>
      </c>
      <c r="O21" s="21">
        <v>0</v>
      </c>
      <c r="P21" s="74">
        <v>0</v>
      </c>
      <c r="Q21" s="75">
        <v>0</v>
      </c>
    </row>
    <row r="22" spans="1:20" ht="39" thickBot="1">
      <c r="A22" s="6" t="s">
        <v>88</v>
      </c>
      <c r="B22" s="5" t="s">
        <v>18</v>
      </c>
      <c r="C22" s="14" t="s">
        <v>69</v>
      </c>
      <c r="D22" s="20">
        <v>0</v>
      </c>
      <c r="E22" s="20">
        <v>0</v>
      </c>
      <c r="F22" s="20">
        <v>0</v>
      </c>
      <c r="G22" s="36">
        <v>0</v>
      </c>
      <c r="H22" s="20">
        <v>0</v>
      </c>
      <c r="I22" s="36">
        <v>0</v>
      </c>
      <c r="J22" s="20">
        <v>0</v>
      </c>
      <c r="K22" s="36">
        <v>0</v>
      </c>
      <c r="L22" s="20"/>
      <c r="M22" s="36"/>
      <c r="N22" s="20">
        <f>'2018-2019'!N20-'2017-2018'!N20</f>
        <v>1</v>
      </c>
      <c r="O22" s="96">
        <f>'2018-2019'!O20-'2017-2018'!O20</f>
        <v>3.5000000000000003E-2</v>
      </c>
      <c r="P22" s="20">
        <f>'2018-2019'!P20-'2017-2018'!P20</f>
        <v>1</v>
      </c>
      <c r="Q22" s="102">
        <f>'2018-2019'!Q20-'2017-2018'!Q20</f>
        <v>1.2999999999999998E-2</v>
      </c>
    </row>
    <row r="23" spans="1:20" ht="39" thickBot="1">
      <c r="A23" s="6" t="s">
        <v>89</v>
      </c>
      <c r="B23" s="5" t="s">
        <v>19</v>
      </c>
      <c r="C23" s="14" t="s">
        <v>69</v>
      </c>
      <c r="D23" s="20">
        <f>'2018-2019'!D21-'2017-2018'!D21</f>
        <v>0</v>
      </c>
      <c r="E23" s="20">
        <f>'2018-2019'!E21-'2017-2018'!E21</f>
        <v>0</v>
      </c>
      <c r="F23" s="20">
        <f>'2018-2019'!F21-'2017-2018'!F21</f>
        <v>0</v>
      </c>
      <c r="G23" s="20">
        <f>'2018-2019'!G21-'2017-2018'!G21</f>
        <v>0</v>
      </c>
      <c r="H23" s="20">
        <f>'2018-2019'!H21-'2017-2018'!H21</f>
        <v>0</v>
      </c>
      <c r="I23" s="20">
        <f>'2018-2019'!I21-'2017-2018'!I21</f>
        <v>0</v>
      </c>
      <c r="J23" s="20">
        <f>'2018-2019'!J21-'2017-2018'!J21</f>
        <v>2</v>
      </c>
      <c r="K23" s="96">
        <f>'2018-2019'!K21-'2017-2018'!K21</f>
        <v>0.25</v>
      </c>
      <c r="L23" s="20">
        <f>'2018-2019'!L21-'2017-2018'!L21</f>
        <v>0</v>
      </c>
      <c r="M23" s="20">
        <f>'2018-2019'!M21-'2017-2018'!M21</f>
        <v>0</v>
      </c>
      <c r="N23" s="20">
        <f>'2018-2019'!N21-'2017-2018'!N21</f>
        <v>-1</v>
      </c>
      <c r="O23" s="96">
        <f>'2018-2019'!O21-'2017-2018'!O21</f>
        <v>-6.3E-2</v>
      </c>
      <c r="P23" s="20">
        <f>'2018-2019'!P21-'2017-2018'!P21</f>
        <v>1</v>
      </c>
      <c r="Q23" s="102">
        <f>'2018-2019'!Q21-'2017-2018'!Q21</f>
        <v>2.0000000000000018E-3</v>
      </c>
      <c r="R23" s="97"/>
    </row>
    <row r="24" spans="1:20" ht="39" thickBot="1">
      <c r="A24" s="6" t="s">
        <v>90</v>
      </c>
      <c r="B24" s="5" t="s">
        <v>20</v>
      </c>
      <c r="C24" s="14" t="s">
        <v>69</v>
      </c>
      <c r="D24" s="20">
        <f>'2018-2019'!D22-'2017-2018'!D22</f>
        <v>-8</v>
      </c>
      <c r="E24" s="20">
        <f>'2018-2019'!E22-'2017-2018'!E22</f>
        <v>0</v>
      </c>
      <c r="F24" s="20">
        <f>'2018-2019'!F22-'2017-2018'!F22</f>
        <v>-1</v>
      </c>
      <c r="G24" s="20">
        <f>'2018-2019'!G22-'2017-2018'!G22</f>
        <v>0</v>
      </c>
      <c r="H24" s="20">
        <f>'2018-2019'!H22-'2017-2018'!H22</f>
        <v>-5</v>
      </c>
      <c r="I24" s="20">
        <f>'2018-2019'!I22-'2017-2018'!I22</f>
        <v>0</v>
      </c>
      <c r="J24" s="20">
        <f>'2018-2019'!J22-'2017-2018'!J22</f>
        <v>8</v>
      </c>
      <c r="K24" s="96">
        <f>'2018-2019'!K22-'2017-2018'!K22</f>
        <v>0</v>
      </c>
      <c r="L24" s="20">
        <f>'2018-2019'!L22-'2017-2018'!L22</f>
        <v>0</v>
      </c>
      <c r="M24" s="96">
        <f>'2018-2019'!M22-'2017-2018'!M22</f>
        <v>-1.3495276653171406E-2</v>
      </c>
      <c r="N24" s="20">
        <f>'2018-2019'!N22-'2017-2018'!N22</f>
        <v>8</v>
      </c>
      <c r="O24" s="96">
        <f>'2018-2019'!O22-'2017-2018'!O22</f>
        <v>0</v>
      </c>
      <c r="P24" s="20">
        <f>'2018-2019'!P22-'2017-2018'!P22</f>
        <v>2</v>
      </c>
      <c r="Q24" s="102">
        <f>'2018-2019'!Q22-'2017-2018'!Q22</f>
        <v>-1.7783540792714048E-3</v>
      </c>
      <c r="R24" s="97"/>
    </row>
    <row r="25" spans="1:20" ht="39" thickBot="1">
      <c r="A25" s="6" t="s">
        <v>91</v>
      </c>
      <c r="B25" s="5" t="s">
        <v>21</v>
      </c>
      <c r="C25" s="14" t="s">
        <v>69</v>
      </c>
      <c r="D25" s="20">
        <f>'2018-2019'!D23-'2017-2018'!D23</f>
        <v>3</v>
      </c>
      <c r="E25" s="96">
        <f>'2018-2019'!E23-'2017-2018'!E23</f>
        <v>0.20588235294117652</v>
      </c>
      <c r="F25" s="20">
        <f>'2018-2019'!F23-'2017-2018'!F23</f>
        <v>-8</v>
      </c>
      <c r="G25" s="96">
        <f>'2018-2019'!G23-'2017-2018'!G23</f>
        <v>-0.17171717171717171</v>
      </c>
      <c r="H25" s="20">
        <f>'2018-2019'!H23-'2017-2018'!H23</f>
        <v>-7</v>
      </c>
      <c r="I25" s="96">
        <f>'2018-2019'!I23-'2017-2018'!I23</f>
        <v>-2.7215730977486419E-2</v>
      </c>
      <c r="J25" s="20">
        <f>'2018-2019'!J23-'2017-2018'!J23</f>
        <v>-18</v>
      </c>
      <c r="K25" s="96">
        <f>'2018-2019'!K23-'2017-2018'!K23</f>
        <v>-0.20069857453035025</v>
      </c>
      <c r="L25" s="20">
        <f>'2018-2019'!L23-'2017-2018'!L23</f>
        <v>0</v>
      </c>
      <c r="M25" s="96">
        <f>'2018-2019'!M23-'2017-2018'!M23</f>
        <v>-7.422402159244279E-3</v>
      </c>
      <c r="N25" s="20">
        <f>'2018-2019'!N23-'2017-2018'!N23</f>
        <v>71</v>
      </c>
      <c r="O25" s="96">
        <f>'2018-2019'!O23-'2017-2018'!O23</f>
        <v>9.8811467973144551E-2</v>
      </c>
      <c r="P25" s="20">
        <f>'2018-2019'!P23-'2017-2018'!P23</f>
        <v>41</v>
      </c>
      <c r="Q25" s="102">
        <f>'2018-2019'!Q23-'2017-2018'!Q23</f>
        <v>3.6921451144254602E-2</v>
      </c>
      <c r="R25" s="97"/>
    </row>
    <row r="26" spans="1:20" ht="15.75" thickBot="1">
      <c r="A26" s="6" t="s">
        <v>22</v>
      </c>
      <c r="B26" s="5" t="s">
        <v>23</v>
      </c>
      <c r="C26" s="14" t="s">
        <v>69</v>
      </c>
      <c r="D26" s="20">
        <f>'2018-2019'!D24-'2017-2018'!D24</f>
        <v>0</v>
      </c>
      <c r="E26" s="20">
        <f>'2018-2019'!E24-'2017-2018'!E24</f>
        <v>0</v>
      </c>
      <c r="F26" s="20">
        <f>'2018-2019'!F24-'2017-2018'!F24</f>
        <v>-7</v>
      </c>
      <c r="G26" s="96">
        <f>'2018-2019'!G24-'2017-2018'!G24</f>
        <v>-0.15555555555555556</v>
      </c>
      <c r="H26" s="20">
        <f>'2018-2019'!H24-'2017-2018'!H24</f>
        <v>3</v>
      </c>
      <c r="I26" s="96">
        <f>'2018-2019'!I24-'2017-2018'!I24</f>
        <v>2.7999430037047593E-2</v>
      </c>
      <c r="J26" s="20">
        <f>'2018-2019'!J24-'2017-2018'!J24</f>
        <v>3</v>
      </c>
      <c r="K26" s="96">
        <f>'2018-2019'!K24-'2017-2018'!K24</f>
        <v>2.6526951760596617E-2</v>
      </c>
      <c r="L26" s="20">
        <f>'2018-2019'!L24-'2017-2018'!L24</f>
        <v>0</v>
      </c>
      <c r="M26" s="96">
        <f>'2018-2019'!M24-'2017-2018'!M24</f>
        <v>-2.0242914979756998E-3</v>
      </c>
      <c r="N26" s="20">
        <f>'2018-2019'!N24-'2017-2018'!N24</f>
        <v>34</v>
      </c>
      <c r="O26" s="96">
        <f>'2018-2019'!O24-'2017-2018'!O24</f>
        <v>5.0662311740156049E-2</v>
      </c>
      <c r="P26" s="20">
        <f>'2018-2019'!P24-'2017-2018'!P24</f>
        <v>33</v>
      </c>
      <c r="Q26" s="102">
        <f>'2018-2019'!Q24-'2017-2018'!Q24</f>
        <v>3.1394084912286492E-2</v>
      </c>
      <c r="R26" s="97"/>
      <c r="T26" s="9"/>
    </row>
    <row r="27" spans="1:20" ht="15.75" thickBot="1">
      <c r="A27" s="6" t="s">
        <v>24</v>
      </c>
      <c r="B27" s="5" t="s">
        <v>25</v>
      </c>
      <c r="C27" s="14" t="s">
        <v>69</v>
      </c>
      <c r="D27" s="20">
        <f>'2018-2019'!D25-'2017-2018'!D25</f>
        <v>3</v>
      </c>
      <c r="E27" s="96">
        <f>'2018-2019'!E25-'2017-2018'!E25</f>
        <v>0.20588235294117652</v>
      </c>
      <c r="F27" s="20">
        <f>'2018-2019'!F25-'2017-2018'!F25</f>
        <v>0</v>
      </c>
      <c r="G27" s="96">
        <f>'2018-2019'!G25-'2017-2018'!G25</f>
        <v>0</v>
      </c>
      <c r="H27" s="20">
        <f>'2018-2019'!H25-'2017-2018'!H25</f>
        <v>3</v>
      </c>
      <c r="I27" s="96">
        <f>'2018-2019'!I25-'2017-2018'!I25</f>
        <v>2.8711883727557702E-2</v>
      </c>
      <c r="J27" s="20">
        <f>'2018-2019'!J25-'2017-2018'!J25</f>
        <v>-2</v>
      </c>
      <c r="K27" s="96">
        <f>'2018-2019'!K25-'2017-2018'!K25</f>
        <v>-2.0202020202020204E-2</v>
      </c>
      <c r="L27" s="20">
        <f>'2018-2019'!L25-'2017-2018'!L25</f>
        <v>0</v>
      </c>
      <c r="M27" s="96">
        <f>'2018-2019'!M25-'2017-2018'!M25</f>
        <v>-6.7476383265856893E-4</v>
      </c>
      <c r="N27" s="20">
        <f>'2018-2019'!N25-'2017-2018'!N25</f>
        <v>100</v>
      </c>
      <c r="O27" s="96">
        <f>'2018-2019'!O25-'2017-2018'!O25</f>
        <v>0.14964616222101251</v>
      </c>
      <c r="P27" s="20">
        <f>'2018-2019'!P25-'2017-2018'!P25</f>
        <v>104</v>
      </c>
      <c r="Q27" s="102">
        <f>'2018-2019'!Q25-'2017-2018'!Q25</f>
        <v>9.9199557517666792E-2</v>
      </c>
      <c r="R27" s="97"/>
    </row>
    <row r="28" spans="1:20" ht="15.75" thickBot="1">
      <c r="A28" s="6" t="s">
        <v>26</v>
      </c>
      <c r="B28" s="5" t="s">
        <v>27</v>
      </c>
      <c r="C28" s="14" t="s">
        <v>69</v>
      </c>
      <c r="D28" s="20">
        <f>'2018-2019'!D26-'2017-2018'!D26</f>
        <v>0</v>
      </c>
      <c r="E28" s="20">
        <f>'2018-2019'!E26-'2017-2018'!E26</f>
        <v>0</v>
      </c>
      <c r="F28" s="20">
        <f>'2018-2019'!F26-'2017-2018'!F26</f>
        <v>0</v>
      </c>
      <c r="G28" s="20">
        <f>'2018-2019'!G26-'2017-2018'!G26</f>
        <v>0</v>
      </c>
      <c r="H28" s="20">
        <f>'2018-2019'!H26-'2017-2018'!H26</f>
        <v>-11</v>
      </c>
      <c r="I28" s="96">
        <f>'2018-2019'!I26-'2017-2018'!I26</f>
        <v>-9.0909090909090912E-2</v>
      </c>
      <c r="J28" s="20">
        <f>'2018-2019'!J26-'2017-2018'!J26</f>
        <v>0</v>
      </c>
      <c r="K28" s="20">
        <f>'2018-2019'!K26-'2017-2018'!K26</f>
        <v>0</v>
      </c>
      <c r="L28" s="20">
        <f>'2018-2019'!L26-'2017-2018'!L26</f>
        <v>0</v>
      </c>
      <c r="M28" s="96">
        <f>'2018-2019'!M26-'2017-2018'!M26</f>
        <v>-3.3738191632928446E-4</v>
      </c>
      <c r="N28" s="20">
        <f>'2018-2019'!N26-'2017-2018'!N26</f>
        <v>76</v>
      </c>
      <c r="O28" s="96">
        <f>'2018-2019'!O26-'2017-2018'!O26</f>
        <v>0.11377245508982035</v>
      </c>
      <c r="P28" s="20">
        <f>'2018-2019'!P26-'2017-2018'!P26</f>
        <v>65</v>
      </c>
      <c r="Q28" s="102">
        <f>'2018-2019'!Q26-'2017-2018'!Q26</f>
        <v>6.2038184247372528E-2</v>
      </c>
      <c r="R28" s="97"/>
    </row>
    <row r="29" spans="1:20" ht="39" thickBot="1">
      <c r="A29" s="6" t="s">
        <v>93</v>
      </c>
      <c r="B29" s="5" t="s">
        <v>28</v>
      </c>
      <c r="C29" s="14" t="s">
        <v>69</v>
      </c>
      <c r="D29" s="20">
        <f>'2018-2019'!D27-'2017-2018'!D27</f>
        <v>0</v>
      </c>
      <c r="E29" s="20">
        <f>'2018-2019'!E27-'2017-2018'!E27</f>
        <v>0</v>
      </c>
      <c r="F29" s="20">
        <f>'2018-2019'!F27-'2017-2018'!F27</f>
        <v>0</v>
      </c>
      <c r="G29" s="20">
        <f>'2018-2019'!G27-'2017-2018'!G27</f>
        <v>0</v>
      </c>
      <c r="H29" s="20">
        <f>'2018-2019'!H27-'2017-2018'!H27</f>
        <v>0</v>
      </c>
      <c r="I29" s="20">
        <f>'2018-2019'!I27-'2017-2018'!I27</f>
        <v>0</v>
      </c>
      <c r="J29" s="20">
        <f>'2018-2019'!J27-'2017-2018'!J27</f>
        <v>0</v>
      </c>
      <c r="K29" s="20">
        <f>'2018-2019'!K27-'2017-2018'!K27</f>
        <v>0</v>
      </c>
      <c r="L29" s="20">
        <f>'2018-2019'!L27-'2017-2018'!L27</f>
        <v>0</v>
      </c>
      <c r="M29" s="20">
        <f>'2018-2019'!M27-'2017-2018'!M27</f>
        <v>0</v>
      </c>
      <c r="N29" s="20">
        <f>'2018-2019'!N27-'2017-2018'!N27</f>
        <v>0</v>
      </c>
      <c r="O29" s="20">
        <f>'2018-2019'!O27-'2017-2018'!O27</f>
        <v>0</v>
      </c>
      <c r="P29" s="20">
        <f>'2018-2019'!P27-'2017-2018'!P27</f>
        <v>0</v>
      </c>
      <c r="Q29" s="104">
        <f>'2018-2019'!Q27-'2017-2018'!Q27</f>
        <v>0</v>
      </c>
    </row>
    <row r="30" spans="1:20" ht="39" thickBot="1">
      <c r="A30" s="6" t="s">
        <v>94</v>
      </c>
      <c r="B30" s="5" t="s">
        <v>29</v>
      </c>
      <c r="C30" s="14" t="s">
        <v>69</v>
      </c>
      <c r="D30" s="20">
        <f>'2018-2019'!D28-'2017-2018'!D28</f>
        <v>0</v>
      </c>
      <c r="E30" s="20">
        <f>'2018-2019'!E28-'2017-2018'!E28</f>
        <v>0</v>
      </c>
      <c r="F30" s="20">
        <f>'2018-2019'!F28-'2017-2018'!F28</f>
        <v>0</v>
      </c>
      <c r="G30" s="20">
        <f>'2018-2019'!G28-'2017-2018'!G28</f>
        <v>0</v>
      </c>
      <c r="H30" s="20">
        <f>'2018-2019'!H28-'2017-2018'!H28</f>
        <v>0</v>
      </c>
      <c r="I30" s="20">
        <f>'2018-2019'!I28-'2017-2018'!I28</f>
        <v>0</v>
      </c>
      <c r="J30" s="20">
        <f>'2018-2019'!J28-'2017-2018'!J28</f>
        <v>0</v>
      </c>
      <c r="K30" s="20">
        <f>'2018-2019'!K28-'2017-2018'!K28</f>
        <v>0</v>
      </c>
      <c r="L30" s="20">
        <f>'2018-2019'!L28-'2017-2018'!L28</f>
        <v>0</v>
      </c>
      <c r="M30" s="20">
        <f>'2018-2019'!M28-'2017-2018'!M28</f>
        <v>0</v>
      </c>
      <c r="N30" s="20">
        <f>'2018-2019'!N28-'2017-2018'!N28</f>
        <v>5</v>
      </c>
      <c r="O30" s="96">
        <f>'2018-2019'!O28-'2017-2018'!O28</f>
        <v>6.4870259481037973E-3</v>
      </c>
      <c r="P30" s="20">
        <f>'2018-2019'!P28-'2017-2018'!P28</f>
        <v>5</v>
      </c>
      <c r="Q30" s="105">
        <f>'2018-2019'!Q28-'2017-2018'!Q28</f>
        <v>4.5740878609477342E-3</v>
      </c>
    </row>
    <row r="31" spans="1:20" ht="39.75" customHeight="1" thickBot="1">
      <c r="A31" s="6" t="s">
        <v>95</v>
      </c>
      <c r="B31" s="5" t="s">
        <v>30</v>
      </c>
      <c r="C31" s="14" t="s">
        <v>69</v>
      </c>
      <c r="D31" s="20">
        <f>'2018-2019'!D29-'2017-2018'!D29</f>
        <v>-8</v>
      </c>
      <c r="E31" s="20">
        <f>'2018-2019'!E29-'2017-2018'!E29</f>
        <v>0</v>
      </c>
      <c r="F31" s="20">
        <f>'2018-2019'!F29-'2017-2018'!F29</f>
        <v>-1</v>
      </c>
      <c r="G31" s="20">
        <f>'2018-2019'!G29-'2017-2018'!G29</f>
        <v>0</v>
      </c>
      <c r="H31" s="20">
        <f>'2018-2019'!H29-'2017-2018'!H29</f>
        <v>-5</v>
      </c>
      <c r="I31" s="20">
        <f>'2018-2019'!I29-'2017-2018'!I29</f>
        <v>0</v>
      </c>
      <c r="J31" s="20">
        <f>'2018-2019'!J29-'2017-2018'!J29</f>
        <v>8</v>
      </c>
      <c r="K31" s="20">
        <f>'2018-2019'!K29-'2017-2018'!K29</f>
        <v>0</v>
      </c>
      <c r="L31" s="20">
        <f>'2018-2019'!L29-'2017-2018'!L29</f>
        <v>2</v>
      </c>
      <c r="M31" s="20">
        <f>'2018-2019'!M29-'2017-2018'!M29</f>
        <v>0</v>
      </c>
      <c r="N31" s="20">
        <f>'2018-2019'!N29-'2017-2018'!N29</f>
        <v>8</v>
      </c>
      <c r="O31" s="20">
        <f>'2018-2019'!O29-'2017-2018'!O29</f>
        <v>0</v>
      </c>
      <c r="P31" s="20">
        <f>'2018-2019'!P29-'2017-2018'!P29</f>
        <v>4</v>
      </c>
      <c r="Q31" s="104">
        <f>'2018-2019'!Q29-'2017-2018'!Q29</f>
        <v>0</v>
      </c>
    </row>
    <row r="32" spans="1:20" ht="39" thickBot="1">
      <c r="A32" s="6" t="s">
        <v>96</v>
      </c>
      <c r="B32" s="5" t="s">
        <v>31</v>
      </c>
      <c r="C32" s="14" t="s">
        <v>69</v>
      </c>
      <c r="D32" s="20">
        <f>'2018-2019'!D30-'2017-2018'!D30</f>
        <v>0</v>
      </c>
      <c r="E32" s="20">
        <f>'2018-2019'!E30-'2017-2018'!E30</f>
        <v>0</v>
      </c>
      <c r="F32" s="20">
        <f>'2018-2019'!F30-'2017-2018'!F30</f>
        <v>-14</v>
      </c>
      <c r="G32" s="20">
        <f>'2018-2019'!G30-'2017-2018'!G30</f>
        <v>-34.863636363636367</v>
      </c>
      <c r="H32" s="20">
        <f>'2018-2019'!H30-'2017-2018'!H30</f>
        <v>12</v>
      </c>
      <c r="I32" s="96">
        <f>'2018-2019'!I30-'2017-2018'!I30</f>
        <v>0.10558563693359932</v>
      </c>
      <c r="J32" s="20">
        <f>'2018-2019'!J30-'2017-2018'!J30</f>
        <v>0</v>
      </c>
      <c r="K32" s="20">
        <f>'2018-2019'!K30-'2017-2018'!K30</f>
        <v>0</v>
      </c>
      <c r="L32" s="20">
        <f>'2018-2019'!L30-'2017-2018'!L30</f>
        <v>0</v>
      </c>
      <c r="M32" s="20">
        <f>'2018-2019'!M30-'2017-2018'!M30</f>
        <v>0</v>
      </c>
      <c r="N32" s="20">
        <f>'2018-2019'!N30-'2017-2018'!N30</f>
        <v>0</v>
      </c>
      <c r="O32" s="20">
        <f>'2018-2019'!O30-'2017-2018'!O30</f>
        <v>0</v>
      </c>
      <c r="P32" s="20">
        <f>'2018-2019'!P30-'2017-2018'!P30</f>
        <v>-2</v>
      </c>
      <c r="Q32" s="105">
        <f>'2018-2019'!Q30-'2017-2018'!Q30</f>
        <v>-2.0054559390341418E-3</v>
      </c>
    </row>
    <row r="33" spans="1:17" ht="15.75" thickBot="1">
      <c r="A33" s="6" t="s">
        <v>97</v>
      </c>
      <c r="B33" s="5" t="s">
        <v>32</v>
      </c>
      <c r="C33" s="14" t="s">
        <v>68</v>
      </c>
      <c r="D33" s="18">
        <f>'2018-2019'!D31:E31-'2017-2018'!D31:E31</f>
        <v>2</v>
      </c>
      <c r="E33" s="35"/>
      <c r="F33" s="18">
        <f>'2018-2019'!F31:G31-'2017-2018'!F31:G31</f>
        <v>0</v>
      </c>
      <c r="G33" s="35"/>
      <c r="H33" s="18">
        <f>'2018-2019'!H31:I31-'2017-2018'!H31:I31</f>
        <v>-1</v>
      </c>
      <c r="I33" s="35"/>
      <c r="J33" s="18">
        <f>'2018-2019'!J31:K31-'2017-2018'!J31:K31</f>
        <v>0</v>
      </c>
      <c r="K33" s="35"/>
      <c r="L33" s="18">
        <f>'2018-2019'!L31:M31-'2017-2018'!L31:M31</f>
        <v>-1</v>
      </c>
      <c r="M33" s="35"/>
      <c r="N33" s="18">
        <f>'2018-2019'!N31:O31-'2017-2018'!N31:O31</f>
        <v>1</v>
      </c>
      <c r="O33" s="35"/>
      <c r="P33" s="18">
        <f>'2018-2019'!P31:Q31-'2017-2018'!P31:Q31</f>
        <v>1</v>
      </c>
      <c r="Q33" s="19"/>
    </row>
    <row r="34" spans="1:17" ht="39" thickBot="1">
      <c r="A34" s="6" t="s">
        <v>98</v>
      </c>
      <c r="B34" s="5" t="s">
        <v>33</v>
      </c>
      <c r="C34" s="14" t="s">
        <v>69</v>
      </c>
      <c r="D34" s="29">
        <f>'2018-2019'!D32-'2017-2018'!D32</f>
        <v>2</v>
      </c>
      <c r="E34" s="96">
        <f>'2018-2019'!E32-'2017-2018'!E32</f>
        <v>7.4999999999999956E-2</v>
      </c>
      <c r="F34" s="29">
        <f>'2018-2019'!F32-'2017-2018'!F32</f>
        <v>1</v>
      </c>
      <c r="G34" s="96">
        <f>'2018-2019'!G32-'2017-2018'!G32</f>
        <v>9.0909090909090828E-2</v>
      </c>
      <c r="H34" s="29">
        <f>'2018-2019'!H32-'2017-2018'!H32</f>
        <v>-2</v>
      </c>
      <c r="I34" s="96">
        <f>'2018-2019'!I32-'2017-2018'!I32</f>
        <v>-7.9166666666666718E-2</v>
      </c>
      <c r="J34" s="29">
        <f>'2018-2019'!J32-'2017-2018'!J32</f>
        <v>1</v>
      </c>
      <c r="K34" s="96">
        <f>'2018-2019'!K32-'2017-2018'!K32</f>
        <v>6.6666666666666652E-2</v>
      </c>
      <c r="L34" s="29">
        <f>'2018-2019'!L32-'2017-2018'!L32</f>
        <v>0</v>
      </c>
      <c r="M34" s="96">
        <f>'2018-2019'!M32-'2017-2018'!M32</f>
        <v>6.5934065934066033E-2</v>
      </c>
      <c r="N34" s="29">
        <f>'2018-2019'!N32-'2017-2018'!N32</f>
        <v>-1</v>
      </c>
      <c r="O34" s="96">
        <f>'2018-2019'!O32-'2017-2018'!O32</f>
        <v>-3.7254901960784292E-2</v>
      </c>
      <c r="P34" s="29">
        <f>'2018-2019'!P32-'2017-2018'!P32</f>
        <v>1</v>
      </c>
      <c r="Q34" s="105">
        <f>'2018-2019'!Q32-'2017-2018'!Q32</f>
        <v>1.6018306636156332E-3</v>
      </c>
    </row>
    <row r="35" spans="1:17" ht="39" thickBot="1">
      <c r="A35" s="6" t="s">
        <v>99</v>
      </c>
      <c r="B35" s="5" t="s">
        <v>34</v>
      </c>
      <c r="C35" s="14" t="s">
        <v>69</v>
      </c>
      <c r="D35" s="29">
        <f>'2018-2019'!D33-'2017-2018'!D33</f>
        <v>2</v>
      </c>
      <c r="E35" s="96">
        <f>'2018-2019'!E33-'2017-2018'!E33</f>
        <v>9.9999999999999978E-2</v>
      </c>
      <c r="F35" s="29">
        <f>'2018-2019'!F33-'2017-2018'!F33</f>
        <v>1</v>
      </c>
      <c r="G35" s="96">
        <f>'2018-2019'!G33-'2017-2018'!G33</f>
        <v>9.0909090909090828E-2</v>
      </c>
      <c r="H35" s="29">
        <f>'2018-2019'!H33-'2017-2018'!H33</f>
        <v>-2</v>
      </c>
      <c r="I35" s="96">
        <f>'2018-2019'!I33-'2017-2018'!I33</f>
        <v>-7.9166666666666718E-2</v>
      </c>
      <c r="J35" s="29">
        <f>'2018-2019'!J33-'2017-2018'!J33</f>
        <v>1</v>
      </c>
      <c r="K35" s="96">
        <f>'2018-2019'!K33-'2017-2018'!K33</f>
        <v>6.6666666666666652E-2</v>
      </c>
      <c r="L35" s="29">
        <f>'2018-2019'!L33-'2017-2018'!L33</f>
        <v>0</v>
      </c>
      <c r="M35" s="96">
        <f>'2018-2019'!M33-'2017-2018'!M33</f>
        <v>6.0439560439560447E-2</v>
      </c>
      <c r="N35" s="29">
        <f>'2018-2019'!N33-'2017-2018'!N33</f>
        <v>-1</v>
      </c>
      <c r="O35" s="96">
        <f>'2018-2019'!O33-'2017-2018'!O33</f>
        <v>-3.7254901960784292E-2</v>
      </c>
      <c r="P35" s="29">
        <f>'2018-2019'!P33-'2017-2018'!P33</f>
        <v>1</v>
      </c>
      <c r="Q35" s="105">
        <f>'2018-2019'!Q33-'2017-2018'!Q33</f>
        <v>1.7543859649122862E-3</v>
      </c>
    </row>
    <row r="36" spans="1:17" ht="39" thickBot="1">
      <c r="A36" s="6" t="s">
        <v>100</v>
      </c>
      <c r="B36" s="5" t="s">
        <v>35</v>
      </c>
      <c r="C36" s="14" t="s">
        <v>69</v>
      </c>
      <c r="D36" s="29">
        <f>'2018-2019'!D34-'2017-2018'!D34</f>
        <v>0</v>
      </c>
      <c r="E36" s="96">
        <f>'2018-2019'!E34-'2017-2018'!E34</f>
        <v>-7.5000000000000011E-2</v>
      </c>
      <c r="F36" s="29">
        <f>'2018-2019'!F34-'2017-2018'!F34</f>
        <v>-1</v>
      </c>
      <c r="G36" s="96">
        <f>'2018-2019'!G34-'2017-2018'!G34</f>
        <v>-9.0909090909090912E-2</v>
      </c>
      <c r="H36" s="29">
        <f>'2018-2019'!H34-'2017-2018'!H34</f>
        <v>1</v>
      </c>
      <c r="I36" s="96">
        <f>'2018-2019'!I34-'2017-2018'!I34</f>
        <v>7.9166666666666663E-2</v>
      </c>
      <c r="J36" s="29">
        <f>'2018-2019'!J34-'2017-2018'!J34</f>
        <v>0</v>
      </c>
      <c r="K36" s="96">
        <f>'2018-2019'!K34-'2017-2018'!K34</f>
        <v>0</v>
      </c>
      <c r="L36" s="29">
        <f>'2018-2019'!L34-'2017-2018'!L34</f>
        <v>-1</v>
      </c>
      <c r="M36" s="96">
        <f>'2018-2019'!M34-'2017-2018'!M34</f>
        <v>-6.5934065934065922E-2</v>
      </c>
      <c r="N36" s="29">
        <f>'2018-2019'!N34-'2017-2018'!N34</f>
        <v>2</v>
      </c>
      <c r="O36" s="96">
        <f>'2018-2019'!O34-'2017-2018'!O34</f>
        <v>3.725490196078432E-2</v>
      </c>
      <c r="P36" s="29">
        <f>'2018-2019'!P34-'2017-2018'!P34</f>
        <v>1</v>
      </c>
      <c r="Q36" s="105">
        <f>'2018-2019'!Q34-'2017-2018'!Q34</f>
        <v>7.1700991609458531E-3</v>
      </c>
    </row>
    <row r="37" spans="1:17" ht="51.75" thickBot="1">
      <c r="A37" s="6" t="s">
        <v>101</v>
      </c>
      <c r="B37" s="5" t="s">
        <v>36</v>
      </c>
      <c r="C37" s="14" t="s">
        <v>69</v>
      </c>
      <c r="D37" s="29">
        <f>'2018-2019'!D35-'2017-2018'!D35</f>
        <v>0</v>
      </c>
      <c r="E37" s="96">
        <f>'2018-2019'!E35-'2017-2018'!E35</f>
        <v>-7.5000000000000011E-2</v>
      </c>
      <c r="F37" s="29">
        <f>'2018-2019'!F35-'2017-2018'!F35</f>
        <v>-1</v>
      </c>
      <c r="G37" s="96">
        <f>'2018-2019'!G35-'2017-2018'!G35</f>
        <v>-9.0909090909090912E-2</v>
      </c>
      <c r="H37" s="29">
        <f>'2018-2019'!H35-'2017-2018'!H35</f>
        <v>0</v>
      </c>
      <c r="I37" s="96">
        <f>'2018-2019'!I35-'2017-2018'!I35</f>
        <v>1.2500000000000011E-2</v>
      </c>
      <c r="J37" s="29">
        <f>'2018-2019'!J35-'2017-2018'!J35</f>
        <v>0</v>
      </c>
      <c r="K37" s="96">
        <f>'2018-2019'!K35-'2017-2018'!K35</f>
        <v>0</v>
      </c>
      <c r="L37" s="29">
        <f>'2018-2019'!L35-'2017-2018'!L35</f>
        <v>-1</v>
      </c>
      <c r="M37" s="96">
        <f>'2018-2019'!M35-'2017-2018'!M35</f>
        <v>-6.5934065934065922E-2</v>
      </c>
      <c r="N37" s="29">
        <f>'2018-2019'!N35-'2017-2018'!N35</f>
        <v>1</v>
      </c>
      <c r="O37" s="96">
        <f>'2018-2019'!O35-'2017-2018'!O35</f>
        <v>1.7647058823529405E-2</v>
      </c>
      <c r="P37" s="29">
        <f>'2018-2019'!P35-'2017-2018'!P35</f>
        <v>-1</v>
      </c>
      <c r="Q37" s="105">
        <f>'2018-2019'!Q35-'2017-2018'!Q35</f>
        <v>-1.0221205186880244E-2</v>
      </c>
    </row>
    <row r="38" spans="1:17" ht="39" thickBot="1">
      <c r="A38" s="6" t="s">
        <v>102</v>
      </c>
      <c r="B38" s="5" t="s">
        <v>37</v>
      </c>
      <c r="C38" s="14" t="s">
        <v>69</v>
      </c>
      <c r="D38" s="29">
        <f>'2018-2019'!D36-'2017-2018'!D36</f>
        <v>0</v>
      </c>
      <c r="E38" s="96">
        <f>'2018-2019'!E36-'2017-2018'!E36</f>
        <v>-0.15000000000000002</v>
      </c>
      <c r="F38" s="29">
        <f>'2018-2019'!F36-'2017-2018'!F36</f>
        <v>0</v>
      </c>
      <c r="G38" s="96">
        <f>'2018-2019'!G36-'2017-2018'!G36</f>
        <v>0</v>
      </c>
      <c r="H38" s="29">
        <f>'2018-2019'!H36-'2017-2018'!H36</f>
        <v>-1</v>
      </c>
      <c r="I38" s="96">
        <f>'2018-2019'!I36-'2017-2018'!I36</f>
        <v>-2.5000000000000022E-2</v>
      </c>
      <c r="J38" s="29">
        <f>'2018-2019'!J36-'2017-2018'!J36</f>
        <v>-1</v>
      </c>
      <c r="K38" s="96">
        <f>'2018-2019'!K36-'2017-2018'!K36</f>
        <v>-6.6666666666666652E-2</v>
      </c>
      <c r="L38" s="29">
        <f>'2018-2019'!L36-'2017-2018'!L36</f>
        <v>3</v>
      </c>
      <c r="M38" s="96">
        <f>'2018-2019'!M36-'2017-2018'!M36</f>
        <v>0.27472527472527475</v>
      </c>
      <c r="N38" s="29">
        <f>'2018-2019'!N36-'2017-2018'!N36</f>
        <v>-1</v>
      </c>
      <c r="O38" s="96">
        <f>'2018-2019'!O36-'2017-2018'!O36</f>
        <v>-3.529411764705892E-2</v>
      </c>
      <c r="P38" s="29">
        <f>'2018-2019'!P36-'2017-2018'!P36</f>
        <v>0</v>
      </c>
      <c r="Q38" s="105">
        <f>'2018-2019'!Q36-'2017-2018'!Q36</f>
        <v>-6.3310450038138733E-3</v>
      </c>
    </row>
    <row r="39" spans="1:17" ht="15.75" thickBot="1">
      <c r="A39" s="6" t="s">
        <v>38</v>
      </c>
      <c r="B39" s="5" t="s">
        <v>39</v>
      </c>
      <c r="C39" s="14" t="s">
        <v>69</v>
      </c>
      <c r="D39" s="29">
        <f>'2018-2019'!D37-'2017-2018'!D37</f>
        <v>1</v>
      </c>
      <c r="E39" s="96">
        <f>'2018-2019'!E37-'2017-2018'!E37</f>
        <v>4.9999999999999989E-2</v>
      </c>
      <c r="F39" s="29">
        <f>'2018-2019'!F37-'2017-2018'!F37</f>
        <v>0</v>
      </c>
      <c r="G39" s="96">
        <f>'2018-2019'!G37-'2017-2018'!G37</f>
        <v>0</v>
      </c>
      <c r="H39" s="29">
        <f>'2018-2019'!H37-'2017-2018'!H37</f>
        <v>1</v>
      </c>
      <c r="I39" s="96">
        <f>'2018-2019'!I37-'2017-2018'!I37</f>
        <v>8.3333333333333315E-2</v>
      </c>
      <c r="J39" s="29">
        <f>'2018-2019'!J37-'2017-2018'!J37</f>
        <v>0</v>
      </c>
      <c r="K39" s="96">
        <f>'2018-2019'!K37-'2017-2018'!K37</f>
        <v>0</v>
      </c>
      <c r="L39" s="29">
        <f>'2018-2019'!L37-'2017-2018'!L37</f>
        <v>0</v>
      </c>
      <c r="M39" s="96">
        <f>'2018-2019'!M37-'2017-2018'!M37</f>
        <v>5.4945054945055027E-3</v>
      </c>
      <c r="N39" s="29">
        <f>'2018-2019'!N37-'2017-2018'!N37</f>
        <v>0</v>
      </c>
      <c r="O39" s="96">
        <f>'2018-2019'!O37-'2017-2018'!O37</f>
        <v>-5.8823529411764497E-3</v>
      </c>
      <c r="P39" s="29">
        <f>'2018-2019'!P37-'2017-2018'!P37</f>
        <v>2</v>
      </c>
      <c r="Q39" s="105">
        <f>'2018-2019'!Q37-'2017-2018'!Q37</f>
        <v>1.5179252479023631E-2</v>
      </c>
    </row>
    <row r="40" spans="1:17" ht="15.75" thickBot="1">
      <c r="A40" s="6" t="s">
        <v>40</v>
      </c>
      <c r="B40" s="5" t="s">
        <v>41</v>
      </c>
      <c r="C40" s="14" t="s">
        <v>69</v>
      </c>
      <c r="D40" s="29">
        <f>'2018-2019'!D38-'2017-2018'!D38</f>
        <v>-1</v>
      </c>
      <c r="E40" s="96">
        <f>'2018-2019'!E38-'2017-2018'!E38</f>
        <v>-0.2</v>
      </c>
      <c r="F40" s="29">
        <f>'2018-2019'!F38-'2017-2018'!F38</f>
        <v>0</v>
      </c>
      <c r="G40" s="96">
        <f>'2018-2019'!G38-'2017-2018'!G38</f>
        <v>0</v>
      </c>
      <c r="H40" s="29">
        <f>'2018-2019'!H38-'2017-2018'!H38</f>
        <v>-3</v>
      </c>
      <c r="I40" s="96">
        <f>'2018-2019'!I38-'2017-2018'!I38</f>
        <v>-0.17083333333333334</v>
      </c>
      <c r="J40" s="29">
        <f>'2018-2019'!J38-'2017-2018'!J38</f>
        <v>-1</v>
      </c>
      <c r="K40" s="96">
        <f>'2018-2019'!K38-'2017-2018'!K38</f>
        <v>-6.6666666666666652E-2</v>
      </c>
      <c r="L40" s="29">
        <f>'2018-2019'!L38-'2017-2018'!L38</f>
        <v>3</v>
      </c>
      <c r="M40" s="96">
        <f>'2018-2019'!M38-'2017-2018'!M38</f>
        <v>0.26923076923076927</v>
      </c>
      <c r="N40" s="29">
        <f>'2018-2019'!N38-'2017-2018'!N38</f>
        <v>-1</v>
      </c>
      <c r="O40" s="96">
        <f>'2018-2019'!O38-'2017-2018'!O38</f>
        <v>-2.9411764705882359E-2</v>
      </c>
      <c r="P40" s="29">
        <f>'2018-2019'!P38-'2017-2018'!P38</f>
        <v>-3</v>
      </c>
      <c r="Q40" s="105">
        <f>'2018-2019'!Q38-'2017-2018'!Q38</f>
        <v>-3.0282227307398935E-2</v>
      </c>
    </row>
    <row r="41" spans="1:17" ht="39" thickBot="1">
      <c r="A41" s="6" t="s">
        <v>103</v>
      </c>
      <c r="B41" s="5" t="s">
        <v>42</v>
      </c>
      <c r="C41" s="14"/>
      <c r="D41" s="20"/>
      <c r="E41" s="36"/>
      <c r="F41" s="20"/>
      <c r="G41" s="41"/>
      <c r="H41" s="20"/>
      <c r="I41" s="41"/>
      <c r="J41" s="20"/>
      <c r="K41" s="41"/>
      <c r="L41" s="20"/>
      <c r="M41" s="41"/>
      <c r="N41" s="20"/>
      <c r="O41" s="30"/>
      <c r="P41" s="76"/>
      <c r="Q41" s="77"/>
    </row>
    <row r="42" spans="1:17" ht="15.75" thickBot="1">
      <c r="A42" s="6" t="s">
        <v>43</v>
      </c>
      <c r="B42" s="5" t="s">
        <v>44</v>
      </c>
      <c r="C42" s="14" t="s">
        <v>69</v>
      </c>
      <c r="D42" s="29">
        <f>'2018-2019'!D40-'2017-2018'!D40</f>
        <v>0</v>
      </c>
      <c r="E42" s="96">
        <f>'2018-2019'!E40-'2017-2018'!E40</f>
        <v>-2.4999999999999994E-2</v>
      </c>
      <c r="F42" s="29">
        <f>'2018-2019'!F40-'2017-2018'!F40</f>
        <v>0</v>
      </c>
      <c r="G42" s="96">
        <f>'2018-2019'!G40-'2017-2018'!G40</f>
        <v>0</v>
      </c>
      <c r="H42" s="29">
        <f>'2018-2019'!H40-'2017-2018'!H40</f>
        <v>-1</v>
      </c>
      <c r="I42" s="96">
        <f>'2018-2019'!I40-'2017-2018'!I40</f>
        <v>-4.9999999999999989E-2</v>
      </c>
      <c r="J42" s="29">
        <f>'2018-2019'!J40-'2017-2018'!J40</f>
        <v>0</v>
      </c>
      <c r="K42" s="96">
        <f>'2018-2019'!K40-'2017-2018'!K40</f>
        <v>0</v>
      </c>
      <c r="L42" s="29">
        <f>'2018-2019'!L40-'2017-2018'!L40</f>
        <v>1</v>
      </c>
      <c r="M42" s="96">
        <f>'2018-2019'!M40-'2017-2018'!M40</f>
        <v>8.241758241758243E-2</v>
      </c>
      <c r="N42" s="29">
        <f>'2018-2019'!N40-'2017-2018'!N40</f>
        <v>1</v>
      </c>
      <c r="O42" s="96">
        <f>'2018-2019'!O40-'2017-2018'!O40</f>
        <v>1.5294117647058819E-2</v>
      </c>
      <c r="P42" s="29">
        <f>'2018-2019'!P40-'2017-2018'!P40</f>
        <v>1</v>
      </c>
      <c r="Q42" s="105">
        <f>'2018-2019'!Q40-'2017-2018'!Q40</f>
        <v>7.1700991609458531E-3</v>
      </c>
    </row>
    <row r="43" spans="1:17" ht="15.75" thickBot="1">
      <c r="A43" s="6" t="s">
        <v>45</v>
      </c>
      <c r="B43" s="5" t="s">
        <v>46</v>
      </c>
      <c r="C43" s="14" t="s">
        <v>69</v>
      </c>
      <c r="D43" s="29">
        <f>'2018-2019'!D41-'2017-2018'!D41</f>
        <v>1</v>
      </c>
      <c r="E43" s="96">
        <f>'2018-2019'!E41-'2017-2018'!E41</f>
        <v>0</v>
      </c>
      <c r="F43" s="29">
        <f>'2018-2019'!F41-'2017-2018'!F41</f>
        <v>0</v>
      </c>
      <c r="G43" s="96">
        <f>'2018-2019'!G41-'2017-2018'!G41</f>
        <v>0</v>
      </c>
      <c r="H43" s="29">
        <f>'2018-2019'!H41-'2017-2018'!H41</f>
        <v>0</v>
      </c>
      <c r="I43" s="96">
        <f>'2018-2019'!I41-'2017-2018'!I41</f>
        <v>1.6666666666666663E-2</v>
      </c>
      <c r="J43" s="29">
        <f>'2018-2019'!J41-'2017-2018'!J41</f>
        <v>0</v>
      </c>
      <c r="K43" s="96">
        <f>'2018-2019'!K41-'2017-2018'!K41</f>
        <v>0</v>
      </c>
      <c r="L43" s="29">
        <f>'2018-2019'!L41-'2017-2018'!L41</f>
        <v>-1</v>
      </c>
      <c r="M43" s="96">
        <f>'2018-2019'!M41-'2017-2018'!M41</f>
        <v>-4.3956043956043911E-2</v>
      </c>
      <c r="N43" s="29">
        <f>'2018-2019'!N41-'2017-2018'!N41</f>
        <v>4</v>
      </c>
      <c r="O43" s="96">
        <f>'2018-2019'!O41-'2017-2018'!O41</f>
        <v>7.5686274509803919E-2</v>
      </c>
      <c r="P43" s="29">
        <f>'2018-2019'!P41-'2017-2018'!P41</f>
        <v>4</v>
      </c>
      <c r="Q43" s="105">
        <f>'2018-2019'!Q41-'2017-2018'!Q41</f>
        <v>3.2570556826849728E-2</v>
      </c>
    </row>
    <row r="44" spans="1:17" ht="26.25" thickBot="1">
      <c r="A44" s="6" t="s">
        <v>104</v>
      </c>
      <c r="B44" s="5" t="s">
        <v>47</v>
      </c>
      <c r="C44" s="14" t="s">
        <v>69</v>
      </c>
      <c r="D44" s="29">
        <f>'2018-2019'!D42-'2017-2018'!D42</f>
        <v>3</v>
      </c>
      <c r="E44" s="96">
        <f>'2018-2019'!E42-'2017-2018'!E42</f>
        <v>0.27500000000000002</v>
      </c>
      <c r="F44" s="29">
        <f>'2018-2019'!F42-'2017-2018'!F42</f>
        <v>0</v>
      </c>
      <c r="G44" s="96">
        <f>'2018-2019'!G42-'2017-2018'!G42</f>
        <v>0</v>
      </c>
      <c r="H44" s="29">
        <f>'2018-2019'!H42-'2017-2018'!H42</f>
        <v>0</v>
      </c>
      <c r="I44" s="96">
        <f>'2018-2019'!I42-'2017-2018'!I42</f>
        <v>1.2500000000000011E-2</v>
      </c>
      <c r="J44" s="29">
        <f>'2018-2019'!J42-'2017-2018'!J42</f>
        <v>0</v>
      </c>
      <c r="K44" s="96">
        <f>'2018-2019'!K42-'2017-2018'!K42</f>
        <v>0</v>
      </c>
      <c r="L44" s="29">
        <f>'2018-2019'!L42-'2017-2018'!L42</f>
        <v>0</v>
      </c>
      <c r="M44" s="96">
        <f>'2018-2019'!M42-'2017-2018'!M42</f>
        <v>5.4945054945055027E-3</v>
      </c>
      <c r="N44" s="29">
        <f>'2018-2019'!N42-'2017-2018'!N42</f>
        <v>-2</v>
      </c>
      <c r="O44" s="96">
        <f>'2018-2019'!O42-'2017-2018'!O42</f>
        <v>-4.2352941176470593E-2</v>
      </c>
      <c r="P44" s="29">
        <f>'2018-2019'!P42-'2017-2018'!P42</f>
        <v>1</v>
      </c>
      <c r="Q44" s="105">
        <f>'2018-2019'!Q42-'2017-2018'!Q42</f>
        <v>7.3989321128909435E-3</v>
      </c>
    </row>
    <row r="45" spans="1:17" ht="26.25" thickBot="1">
      <c r="A45" s="6" t="s">
        <v>105</v>
      </c>
      <c r="B45" s="5" t="s">
        <v>48</v>
      </c>
      <c r="C45" s="14" t="s">
        <v>69</v>
      </c>
      <c r="D45" s="29">
        <f>'2018-2019'!D43-'2017-2018'!D43</f>
        <v>1</v>
      </c>
      <c r="E45" s="96">
        <f>'2018-2019'!E43-'2017-2018'!E43</f>
        <v>4.9999999999999989E-2</v>
      </c>
      <c r="F45" s="29">
        <f>'2018-2019'!F43-'2017-2018'!F43</f>
        <v>0</v>
      </c>
      <c r="G45" s="96">
        <f>'2018-2019'!G43-'2017-2018'!G43</f>
        <v>0</v>
      </c>
      <c r="H45" s="29">
        <f>'2018-2019'!H43-'2017-2018'!H43</f>
        <v>1</v>
      </c>
      <c r="I45" s="96">
        <f>'2018-2019'!I43-'2017-2018'!I43</f>
        <v>7.0833333333333331E-2</v>
      </c>
      <c r="J45" s="29">
        <f>'2018-2019'!J43-'2017-2018'!J43</f>
        <v>4</v>
      </c>
      <c r="K45" s="96">
        <f>'2018-2019'!K43-'2017-2018'!K43</f>
        <v>0.26666666666666666</v>
      </c>
      <c r="L45" s="29">
        <f>'2018-2019'!L43-'2017-2018'!L43</f>
        <v>-1</v>
      </c>
      <c r="M45" s="96">
        <f>'2018-2019'!M43-'2017-2018'!M43</f>
        <v>-6.0439560439560419E-2</v>
      </c>
      <c r="N45" s="29">
        <f>'2018-2019'!N43-'2017-2018'!N43</f>
        <v>3</v>
      </c>
      <c r="O45" s="96">
        <f>'2018-2019'!O43-'2017-2018'!O43</f>
        <v>5.6862745098039208E-2</v>
      </c>
      <c r="P45" s="29">
        <f>'2018-2019'!P43-'2017-2018'!P43</f>
        <v>8</v>
      </c>
      <c r="Q45" s="105">
        <f>'2018-2019'!Q43-'2017-2018'!Q43</f>
        <v>6.8344774980930584E-2</v>
      </c>
    </row>
    <row r="46" spans="1:17" ht="77.25" thickBot="1">
      <c r="A46" s="6" t="s">
        <v>106</v>
      </c>
      <c r="B46" s="5" t="s">
        <v>49</v>
      </c>
      <c r="C46" s="14" t="s">
        <v>69</v>
      </c>
      <c r="D46" s="29">
        <f>'2018-2019'!D44-'2017-2018'!D44</f>
        <v>2</v>
      </c>
      <c r="E46" s="96">
        <f>'2018-2019'!E44-'2017-2018'!E44</f>
        <v>0</v>
      </c>
      <c r="F46" s="29">
        <f>'2018-2019'!F44-'2017-2018'!F44</f>
        <v>0</v>
      </c>
      <c r="G46" s="96">
        <f>'2018-2019'!G44-'2017-2018'!G44</f>
        <v>0</v>
      </c>
      <c r="H46" s="29">
        <f>'2018-2019'!H44-'2017-2018'!H44</f>
        <v>-1</v>
      </c>
      <c r="I46" s="96">
        <f>'2018-2019'!I44-'2017-2018'!I44</f>
        <v>0</v>
      </c>
      <c r="J46" s="29">
        <f>'2018-2019'!J44-'2017-2018'!J44</f>
        <v>0</v>
      </c>
      <c r="K46" s="96">
        <f>'2018-2019'!K44-'2017-2018'!K44</f>
        <v>0</v>
      </c>
      <c r="L46" s="29">
        <f>'2018-2019'!L44-'2017-2018'!L44</f>
        <v>-1</v>
      </c>
      <c r="M46" s="96">
        <f>'2018-2019'!M44-'2017-2018'!M44</f>
        <v>0</v>
      </c>
      <c r="N46" s="29">
        <f>'2018-2019'!N44-'2017-2018'!N44</f>
        <v>0</v>
      </c>
      <c r="O46" s="96">
        <f>'2018-2019'!O44-'2017-2018'!O44</f>
        <v>-1.9215686274509758E-2</v>
      </c>
      <c r="P46" s="29">
        <f>'2018-2019'!P44-'2017-2018'!P44</f>
        <v>0</v>
      </c>
      <c r="Q46" s="105">
        <f>'2018-2019'!Q44-'2017-2018'!Q44</f>
        <v>-8.6193745232646668E-3</v>
      </c>
    </row>
    <row r="47" spans="1:17" ht="64.5" thickBot="1">
      <c r="A47" s="6" t="s">
        <v>107</v>
      </c>
      <c r="B47" s="7" t="s">
        <v>50</v>
      </c>
      <c r="C47" s="14" t="s">
        <v>69</v>
      </c>
      <c r="D47" s="29">
        <f>'2018-2019'!D45-'2017-2018'!D45</f>
        <v>2</v>
      </c>
      <c r="E47" s="96">
        <f>'2018-2019'!E45-'2017-2018'!E45</f>
        <v>0</v>
      </c>
      <c r="F47" s="29">
        <f>'2018-2019'!F45-'2017-2018'!F45</f>
        <v>0</v>
      </c>
      <c r="G47" s="96">
        <f>'2018-2019'!G45-'2017-2018'!G45</f>
        <v>0</v>
      </c>
      <c r="H47" s="29">
        <f>'2018-2019'!H45-'2017-2018'!H45</f>
        <v>-1</v>
      </c>
      <c r="I47" s="96">
        <f>'2018-2019'!I45-'2017-2018'!I45</f>
        <v>0</v>
      </c>
      <c r="J47" s="29">
        <f>'2018-2019'!J45-'2017-2018'!J45</f>
        <v>0</v>
      </c>
      <c r="K47" s="96">
        <f>'2018-2019'!K45-'2017-2018'!K45</f>
        <v>0</v>
      </c>
      <c r="L47" s="29">
        <f>'2018-2019'!L45-'2017-2018'!L45</f>
        <v>-1</v>
      </c>
      <c r="M47" s="96">
        <f>'2018-2019'!M45-'2017-2018'!M45</f>
        <v>0</v>
      </c>
      <c r="N47" s="29">
        <f>'2018-2019'!N45-'2017-2018'!N45</f>
        <v>0</v>
      </c>
      <c r="O47" s="96">
        <f>'2018-2019'!O45-'2017-2018'!O45</f>
        <v>-1.9215686274509758E-2</v>
      </c>
      <c r="P47" s="29">
        <f>'2018-2019'!P45-'2017-2018'!P45</f>
        <v>0</v>
      </c>
      <c r="Q47" s="105">
        <f>'2018-2019'!Q45-'2017-2018'!Q45</f>
        <v>-8.6193745232646668E-3</v>
      </c>
    </row>
    <row r="48" spans="1:17" ht="15.75" thickBot="1">
      <c r="A48" s="6" t="s">
        <v>51</v>
      </c>
      <c r="B48" s="7" t="s">
        <v>52</v>
      </c>
      <c r="C48" s="14"/>
      <c r="D48" s="18"/>
      <c r="E48" s="35"/>
      <c r="F48" s="18"/>
      <c r="G48" s="35"/>
      <c r="H48" s="18"/>
      <c r="I48" s="35"/>
      <c r="J48" s="20"/>
      <c r="K48" s="36"/>
      <c r="L48" s="20"/>
      <c r="M48" s="36"/>
      <c r="N48" s="20"/>
      <c r="O48" s="21"/>
      <c r="P48" s="74"/>
      <c r="Q48" s="75"/>
    </row>
    <row r="49" spans="1:17" ht="15.75" thickBot="1">
      <c r="A49" s="6" t="s">
        <v>92</v>
      </c>
      <c r="B49" s="7" t="s">
        <v>53</v>
      </c>
      <c r="C49" s="14" t="s">
        <v>71</v>
      </c>
      <c r="D49" s="22">
        <f>'2018-2019'!D47:E47-'2017-2018'!D47:E47</f>
        <v>9.9999999999999978E-2</v>
      </c>
      <c r="E49" s="37"/>
      <c r="F49" s="22">
        <f>'2018-2019'!F47:G47-'2017-2018'!F47:G47</f>
        <v>0</v>
      </c>
      <c r="G49" s="37"/>
      <c r="H49" s="22">
        <f>'2018-2019'!H47:I47-'2017-2018'!H47:I47</f>
        <v>0</v>
      </c>
      <c r="I49" s="37"/>
      <c r="J49" s="22">
        <f>'2018-2019'!J47:K47-'2017-2018'!J47:K47</f>
        <v>0</v>
      </c>
      <c r="K49" s="37"/>
      <c r="L49" s="22">
        <f>'2018-2019'!L47:M47-'2017-2018'!L47:M47</f>
        <v>0</v>
      </c>
      <c r="M49" s="37"/>
      <c r="N49" s="22">
        <f>'2018-2019'!N47:O47-'2017-2018'!N47:O47</f>
        <v>0</v>
      </c>
      <c r="O49" s="37"/>
      <c r="P49" s="22">
        <f>'2018-2019'!P47:Q47-'2017-2018'!P47:Q47</f>
        <v>0</v>
      </c>
      <c r="Q49" s="23"/>
    </row>
    <row r="50" spans="1:17" ht="39" thickBot="1">
      <c r="A50" s="6" t="s">
        <v>108</v>
      </c>
      <c r="B50" s="7" t="s">
        <v>54</v>
      </c>
      <c r="C50" s="14" t="s">
        <v>71</v>
      </c>
      <c r="D50" s="22">
        <f>'2018-2019'!D48:E48-'2017-2018'!D48:E48</f>
        <v>3</v>
      </c>
      <c r="E50" s="37"/>
      <c r="F50" s="22">
        <f>'2018-2019'!F48:G48-'2017-2018'!F48:G48</f>
        <v>0</v>
      </c>
      <c r="G50" s="37"/>
      <c r="H50" s="22">
        <f>'2018-2019'!H48:I48-'2017-2018'!H48:I48</f>
        <v>0</v>
      </c>
      <c r="I50" s="37"/>
      <c r="J50" s="22">
        <f>'2018-2019'!J48:K48-'2017-2018'!J48:K48</f>
        <v>-3.7000000000000028</v>
      </c>
      <c r="K50" s="37"/>
      <c r="L50" s="22">
        <f>'2018-2019'!L48:M48-'2017-2018'!L48:M48</f>
        <v>0</v>
      </c>
      <c r="M50" s="37"/>
      <c r="N50" s="22">
        <f>'2018-2019'!N48:O48-'2017-2018'!N48:O48</f>
        <v>0</v>
      </c>
      <c r="O50" s="37"/>
      <c r="P50" s="22">
        <v>0</v>
      </c>
      <c r="Q50" s="23"/>
    </row>
    <row r="51" spans="1:17" ht="26.25" thickBot="1">
      <c r="A51" s="6" t="s">
        <v>109</v>
      </c>
      <c r="B51" s="7" t="s">
        <v>55</v>
      </c>
      <c r="C51" s="14" t="s">
        <v>72</v>
      </c>
      <c r="D51" s="18" t="s">
        <v>56</v>
      </c>
      <c r="E51" s="35"/>
      <c r="F51" s="18" t="s">
        <v>56</v>
      </c>
      <c r="G51" s="35"/>
      <c r="H51" s="18" t="s">
        <v>56</v>
      </c>
      <c r="I51" s="35"/>
      <c r="J51" s="18" t="s">
        <v>56</v>
      </c>
      <c r="K51" s="35"/>
      <c r="L51" s="18" t="s">
        <v>56</v>
      </c>
      <c r="M51" s="35"/>
      <c r="N51" s="18" t="s">
        <v>56</v>
      </c>
      <c r="O51" s="19"/>
      <c r="P51" s="68" t="s">
        <v>56</v>
      </c>
      <c r="Q51" s="69"/>
    </row>
    <row r="52" spans="1:17" ht="15.75" thickBot="1">
      <c r="A52" s="6" t="s">
        <v>110</v>
      </c>
      <c r="B52" s="7" t="s">
        <v>57</v>
      </c>
      <c r="C52" s="14" t="s">
        <v>72</v>
      </c>
      <c r="D52" s="18" t="s">
        <v>56</v>
      </c>
      <c r="E52" s="35"/>
      <c r="F52" s="18" t="s">
        <v>56</v>
      </c>
      <c r="G52" s="35"/>
      <c r="H52" s="18" t="s">
        <v>119</v>
      </c>
      <c r="I52" s="35"/>
      <c r="J52" s="18" t="s">
        <v>56</v>
      </c>
      <c r="K52" s="35"/>
      <c r="L52" s="18" t="s">
        <v>119</v>
      </c>
      <c r="M52" s="35"/>
      <c r="N52" s="18" t="s">
        <v>56</v>
      </c>
      <c r="O52" s="19"/>
      <c r="P52" s="68"/>
      <c r="Q52" s="69"/>
    </row>
    <row r="53" spans="1:17" ht="26.25" thickBot="1">
      <c r="A53" s="6" t="s">
        <v>112</v>
      </c>
      <c r="B53" s="5" t="s">
        <v>58</v>
      </c>
      <c r="C53" s="14" t="s">
        <v>72</v>
      </c>
      <c r="D53" s="18" t="s">
        <v>56</v>
      </c>
      <c r="E53" s="35"/>
      <c r="F53" s="18" t="s">
        <v>56</v>
      </c>
      <c r="G53" s="35"/>
      <c r="H53" s="18" t="s">
        <v>119</v>
      </c>
      <c r="I53" s="35"/>
      <c r="J53" s="18" t="s">
        <v>56</v>
      </c>
      <c r="K53" s="35"/>
      <c r="L53" s="18" t="s">
        <v>119</v>
      </c>
      <c r="M53" s="35"/>
      <c r="N53" s="18" t="s">
        <v>56</v>
      </c>
      <c r="O53" s="19"/>
      <c r="P53" s="68"/>
      <c r="Q53" s="69"/>
    </row>
    <row r="54" spans="1:17" ht="15.75" thickBot="1">
      <c r="A54" s="6" t="s">
        <v>113</v>
      </c>
      <c r="B54" s="7" t="s">
        <v>59</v>
      </c>
      <c r="C54" s="14" t="s">
        <v>72</v>
      </c>
      <c r="D54" s="18" t="s">
        <v>56</v>
      </c>
      <c r="E54" s="35"/>
      <c r="F54" s="18" t="s">
        <v>56</v>
      </c>
      <c r="G54" s="35"/>
      <c r="H54" s="18" t="s">
        <v>119</v>
      </c>
      <c r="I54" s="35"/>
      <c r="J54" s="18" t="s">
        <v>56</v>
      </c>
      <c r="K54" s="35"/>
      <c r="L54" s="18" t="s">
        <v>119</v>
      </c>
      <c r="M54" s="35"/>
      <c r="N54" s="18" t="s">
        <v>56</v>
      </c>
      <c r="O54" s="19"/>
      <c r="P54" s="68"/>
      <c r="Q54" s="69"/>
    </row>
    <row r="55" spans="1:17" ht="15.75" thickBot="1">
      <c r="A55" s="6" t="s">
        <v>114</v>
      </c>
      <c r="B55" s="7" t="s">
        <v>60</v>
      </c>
      <c r="C55" s="14" t="s">
        <v>72</v>
      </c>
      <c r="D55" s="18" t="s">
        <v>56</v>
      </c>
      <c r="E55" s="35"/>
      <c r="F55" s="18" t="s">
        <v>56</v>
      </c>
      <c r="G55" s="35"/>
      <c r="H55" s="18" t="s">
        <v>119</v>
      </c>
      <c r="I55" s="35"/>
      <c r="J55" s="18" t="s">
        <v>56</v>
      </c>
      <c r="K55" s="35"/>
      <c r="L55" s="18" t="s">
        <v>119</v>
      </c>
      <c r="M55" s="35"/>
      <c r="N55" s="18" t="s">
        <v>56</v>
      </c>
      <c r="O55" s="19"/>
      <c r="P55" s="68"/>
      <c r="Q55" s="69"/>
    </row>
    <row r="56" spans="1:17" ht="26.25" thickBot="1">
      <c r="A56" s="6" t="s">
        <v>115</v>
      </c>
      <c r="B56" s="7" t="s">
        <v>61</v>
      </c>
      <c r="C56" s="14" t="s">
        <v>72</v>
      </c>
      <c r="D56" s="18" t="s">
        <v>56</v>
      </c>
      <c r="E56" s="35"/>
      <c r="F56" s="18" t="s">
        <v>56</v>
      </c>
      <c r="G56" s="35"/>
      <c r="H56" s="18" t="s">
        <v>119</v>
      </c>
      <c r="I56" s="35"/>
      <c r="J56" s="18" t="s">
        <v>56</v>
      </c>
      <c r="K56" s="35"/>
      <c r="L56" s="18" t="s">
        <v>119</v>
      </c>
      <c r="M56" s="35"/>
      <c r="N56" s="18" t="s">
        <v>56</v>
      </c>
      <c r="O56" s="19"/>
      <c r="P56" s="68"/>
      <c r="Q56" s="69"/>
    </row>
    <row r="57" spans="1:17" ht="15.75" thickBot="1">
      <c r="A57" s="6" t="s">
        <v>116</v>
      </c>
      <c r="B57" s="7" t="s">
        <v>62</v>
      </c>
      <c r="C57" s="14" t="s">
        <v>72</v>
      </c>
      <c r="D57" s="18" t="s">
        <v>56</v>
      </c>
      <c r="E57" s="35"/>
      <c r="F57" s="18" t="s">
        <v>56</v>
      </c>
      <c r="G57" s="35"/>
      <c r="H57" s="18" t="s">
        <v>119</v>
      </c>
      <c r="I57" s="35"/>
      <c r="J57" s="18" t="s">
        <v>56</v>
      </c>
      <c r="K57" s="35"/>
      <c r="L57" s="18" t="s">
        <v>119</v>
      </c>
      <c r="M57" s="35"/>
      <c r="N57" s="18" t="s">
        <v>56</v>
      </c>
      <c r="O57" s="19"/>
      <c r="P57" s="68"/>
      <c r="Q57" s="69"/>
    </row>
    <row r="58" spans="1:17" ht="39" thickBot="1">
      <c r="A58" s="6" t="s">
        <v>111</v>
      </c>
      <c r="B58" s="7" t="s">
        <v>63</v>
      </c>
      <c r="C58" s="14" t="s">
        <v>69</v>
      </c>
      <c r="D58" s="24">
        <f>'2018-2019'!D56-'2017-2018'!D56</f>
        <v>-8</v>
      </c>
      <c r="E58" s="24">
        <f>'2018-2019'!E56-'2017-2018'!E56</f>
        <v>0</v>
      </c>
      <c r="F58" s="24">
        <f>'2018-2019'!F56-'2017-2018'!F56</f>
        <v>-1</v>
      </c>
      <c r="G58" s="24">
        <f>'2018-2019'!G56-'2017-2018'!G56</f>
        <v>0</v>
      </c>
      <c r="H58" s="24">
        <f>'2018-2019'!H56-'2017-2018'!H56</f>
        <v>-5</v>
      </c>
      <c r="I58" s="24">
        <f>'2018-2019'!I56-'2017-2018'!I56</f>
        <v>0</v>
      </c>
      <c r="J58" s="24">
        <f>'2018-2019'!J56-'2017-2018'!J56</f>
        <v>8</v>
      </c>
      <c r="K58" s="24">
        <f>'2018-2019'!K56-'2017-2018'!K56</f>
        <v>0</v>
      </c>
      <c r="L58" s="24">
        <f>'2018-2019'!L56-'2017-2018'!L56</f>
        <v>2</v>
      </c>
      <c r="M58" s="24">
        <f>'2018-2019'!M56-'2017-2018'!M56</f>
        <v>0</v>
      </c>
      <c r="N58" s="24">
        <f>'2018-2019'!N56-'2017-2018'!N56</f>
        <v>8</v>
      </c>
      <c r="O58" s="24">
        <f>'2018-2019'!O56-'2017-2018'!O56</f>
        <v>0</v>
      </c>
      <c r="P58" s="24">
        <f>'2018-2019'!P56-'2017-2018'!P56</f>
        <v>4</v>
      </c>
      <c r="Q58" s="103">
        <f>'2018-2019'!Q56-'2017-2018'!Q56</f>
        <v>0</v>
      </c>
    </row>
    <row r="59" spans="1:17" ht="26.25" thickBot="1">
      <c r="A59" s="6" t="s">
        <v>117</v>
      </c>
      <c r="B59" s="7" t="s">
        <v>64</v>
      </c>
      <c r="C59" s="15" t="s">
        <v>73</v>
      </c>
      <c r="D59" s="32">
        <f>'2018-2019'!D57:E57-'2017-2018'!D57:E57</f>
        <v>5</v>
      </c>
      <c r="E59" s="42"/>
      <c r="F59" s="32">
        <f>'2018-2019'!F57:G57-'2017-2018'!F57:G57</f>
        <v>0</v>
      </c>
      <c r="G59" s="42"/>
      <c r="H59" s="32">
        <f>'2018-2019'!H57:I57-'2017-2018'!H57:I57</f>
        <v>0</v>
      </c>
      <c r="I59" s="42"/>
      <c r="J59" s="32">
        <f>'2018-2019'!J57:K57-'2017-2018'!J57:K57</f>
        <v>-0.58000000000000007</v>
      </c>
      <c r="K59" s="42"/>
      <c r="L59" s="32">
        <f>'2018-2019'!L57:M57-'2017-2018'!L57:M57</f>
        <v>-9.9999999999999645E-2</v>
      </c>
      <c r="M59" s="42"/>
      <c r="N59" s="32">
        <f>'2018-2019'!N57:O57-'2017-2018'!N57:O57</f>
        <v>-0.10000000000000009</v>
      </c>
      <c r="O59" s="42"/>
      <c r="P59" s="32">
        <f>'2018-2019'!P57:Q57-'2017-2018'!P57:Q57</f>
        <v>-9.9999999999999645E-2</v>
      </c>
      <c r="Q59" s="33"/>
    </row>
    <row r="62" spans="1:17">
      <c r="B62" s="10" t="s">
        <v>126</v>
      </c>
      <c r="C62" s="8" t="s">
        <v>127</v>
      </c>
    </row>
  </sheetData>
  <mergeCells count="143">
    <mergeCell ref="P57:Q57"/>
    <mergeCell ref="D59:E59"/>
    <mergeCell ref="F59:G59"/>
    <mergeCell ref="H59:I59"/>
    <mergeCell ref="J59:K59"/>
    <mergeCell ref="L59:M59"/>
    <mergeCell ref="N59:O59"/>
    <mergeCell ref="P59:Q59"/>
    <mergeCell ref="D57:E57"/>
    <mergeCell ref="F57:G57"/>
    <mergeCell ref="H57:I57"/>
    <mergeCell ref="J57:K57"/>
    <mergeCell ref="L57:M57"/>
    <mergeCell ref="N57:O57"/>
    <mergeCell ref="P55:Q55"/>
    <mergeCell ref="D56:E56"/>
    <mergeCell ref="F56:G56"/>
    <mergeCell ref="H56:I56"/>
    <mergeCell ref="J56:K56"/>
    <mergeCell ref="L56:M56"/>
    <mergeCell ref="N56:O56"/>
    <mergeCell ref="P56:Q56"/>
    <mergeCell ref="D55:E55"/>
    <mergeCell ref="F55:G55"/>
    <mergeCell ref="H55:I55"/>
    <mergeCell ref="J55:K55"/>
    <mergeCell ref="L55:M55"/>
    <mergeCell ref="N55:O55"/>
    <mergeCell ref="P53:Q53"/>
    <mergeCell ref="D54:E54"/>
    <mergeCell ref="F54:G54"/>
    <mergeCell ref="H54:I54"/>
    <mergeCell ref="J54:K54"/>
    <mergeCell ref="L54:M54"/>
    <mergeCell ref="N54:O54"/>
    <mergeCell ref="P54:Q54"/>
    <mergeCell ref="D53:E53"/>
    <mergeCell ref="F53:G53"/>
    <mergeCell ref="H53:I53"/>
    <mergeCell ref="J53:K53"/>
    <mergeCell ref="L53:M53"/>
    <mergeCell ref="N53:O53"/>
    <mergeCell ref="P51:Q51"/>
    <mergeCell ref="D52:E52"/>
    <mergeCell ref="F52:G52"/>
    <mergeCell ref="H52:I52"/>
    <mergeCell ref="J52:K52"/>
    <mergeCell ref="L52:M52"/>
    <mergeCell ref="N52:O52"/>
    <mergeCell ref="P52:Q52"/>
    <mergeCell ref="D51:E51"/>
    <mergeCell ref="F51:G51"/>
    <mergeCell ref="H51:I51"/>
    <mergeCell ref="J51:K51"/>
    <mergeCell ref="L51:M51"/>
    <mergeCell ref="N51:O51"/>
    <mergeCell ref="P49:Q49"/>
    <mergeCell ref="D50:E50"/>
    <mergeCell ref="F50:G50"/>
    <mergeCell ref="H50:I50"/>
    <mergeCell ref="J50:K50"/>
    <mergeCell ref="L50:M50"/>
    <mergeCell ref="N50:O50"/>
    <mergeCell ref="P50:Q50"/>
    <mergeCell ref="P33:Q33"/>
    <mergeCell ref="D48:E48"/>
    <mergeCell ref="F48:G48"/>
    <mergeCell ref="H48:I48"/>
    <mergeCell ref="D49:E49"/>
    <mergeCell ref="F49:G49"/>
    <mergeCell ref="H49:I49"/>
    <mergeCell ref="J49:K49"/>
    <mergeCell ref="L49:M49"/>
    <mergeCell ref="N49:O49"/>
    <mergeCell ref="D33:E33"/>
    <mergeCell ref="F33:G33"/>
    <mergeCell ref="H33:I33"/>
    <mergeCell ref="J33:K33"/>
    <mergeCell ref="L33:M33"/>
    <mergeCell ref="N33:O33"/>
    <mergeCell ref="D14:E14"/>
    <mergeCell ref="F14:G14"/>
    <mergeCell ref="H14:I14"/>
    <mergeCell ref="J14:K14"/>
    <mergeCell ref="N14:O14"/>
    <mergeCell ref="P14:Q14"/>
    <mergeCell ref="D13:E13"/>
    <mergeCell ref="F13:G13"/>
    <mergeCell ref="H13:I13"/>
    <mergeCell ref="J13:K13"/>
    <mergeCell ref="N13:O13"/>
    <mergeCell ref="P13:Q13"/>
    <mergeCell ref="D12:E12"/>
    <mergeCell ref="F12:G12"/>
    <mergeCell ref="H12:I12"/>
    <mergeCell ref="J12:K12"/>
    <mergeCell ref="N12:O12"/>
    <mergeCell ref="P12:Q12"/>
    <mergeCell ref="P9:Q9"/>
    <mergeCell ref="D10:E10"/>
    <mergeCell ref="F10:G10"/>
    <mergeCell ref="H10:I10"/>
    <mergeCell ref="J10:K10"/>
    <mergeCell ref="L10:M10"/>
    <mergeCell ref="N10:O10"/>
    <mergeCell ref="P10:Q10"/>
    <mergeCell ref="D9:E9"/>
    <mergeCell ref="F9:G9"/>
    <mergeCell ref="H9:I9"/>
    <mergeCell ref="J9:K9"/>
    <mergeCell ref="L9:M9"/>
    <mergeCell ref="N9:O9"/>
    <mergeCell ref="P7:Q7"/>
    <mergeCell ref="D8:E8"/>
    <mergeCell ref="F8:G8"/>
    <mergeCell ref="H8:I8"/>
    <mergeCell ref="J8:K8"/>
    <mergeCell ref="L8:M8"/>
    <mergeCell ref="N8:O8"/>
    <mergeCell ref="P8:Q8"/>
    <mergeCell ref="D7:E7"/>
    <mergeCell ref="F7:G7"/>
    <mergeCell ref="H7:I7"/>
    <mergeCell ref="J7:K7"/>
    <mergeCell ref="L7:M7"/>
    <mergeCell ref="N7:O7"/>
    <mergeCell ref="N5:O5"/>
    <mergeCell ref="P5:Q5"/>
    <mergeCell ref="D6:E6"/>
    <mergeCell ref="F6:G6"/>
    <mergeCell ref="H6:I6"/>
    <mergeCell ref="J6:K6"/>
    <mergeCell ref="L6:M6"/>
    <mergeCell ref="N6:O6"/>
    <mergeCell ref="P6:Q6"/>
    <mergeCell ref="B1:L1"/>
    <mergeCell ref="D5:E5"/>
    <mergeCell ref="F5:G5"/>
    <mergeCell ref="H5:I5"/>
    <mergeCell ref="J5:K5"/>
    <mergeCell ref="L5:M5"/>
    <mergeCell ref="D2:L2"/>
    <mergeCell ref="D3:L3"/>
  </mergeCells>
  <conditionalFormatting sqref="D7:E15 F12:K14 F15:Q15 F7:Q11">
    <cfRule type="cellIs" dxfId="26" priority="13" operator="greaterThan">
      <formula>0</formula>
    </cfRule>
    <cfRule type="cellIs" dxfId="25" priority="14" operator="lessThan">
      <formula>0</formula>
    </cfRule>
  </conditionalFormatting>
  <conditionalFormatting sqref="N12:Q14">
    <cfRule type="cellIs" dxfId="24" priority="11" operator="greaterThan">
      <formula>0</formula>
    </cfRule>
    <cfRule type="cellIs" dxfId="23" priority="12" operator="lessThan">
      <formula>0</formula>
    </cfRule>
  </conditionalFormatting>
  <conditionalFormatting sqref="D22:E32 F23:Q32">
    <cfRule type="cellIs" dxfId="22" priority="9" operator="greaterThan">
      <formula>0</formula>
    </cfRule>
    <cfRule type="cellIs" dxfId="21" priority="10" operator="lessThan">
      <formula>0</formula>
    </cfRule>
  </conditionalFormatting>
  <conditionalFormatting sqref="D33:Q50">
    <cfRule type="cellIs" dxfId="20" priority="7" operator="greaterThan">
      <formula>0</formula>
    </cfRule>
    <cfRule type="cellIs" dxfId="19" priority="8" operator="lessThan">
      <formula>0</formula>
    </cfRule>
  </conditionalFormatting>
  <conditionalFormatting sqref="D58:Q58">
    <cfRule type="cellIs" dxfId="18" priority="5" operator="greaterThan">
      <formula>0</formula>
    </cfRule>
    <cfRule type="cellIs" dxfId="17" priority="6" operator="lessThan">
      <formula>0</formula>
    </cfRule>
  </conditionalFormatting>
  <conditionalFormatting sqref="D59:Q59">
    <cfRule type="cellIs" dxfId="16" priority="3" operator="greaterThan">
      <formula>0</formula>
    </cfRule>
    <cfRule type="cellIs" dxfId="15" priority="4" operator="lessThan">
      <formula>0</formula>
    </cfRule>
  </conditionalFormatting>
  <conditionalFormatting sqref="C2:C3">
    <cfRule type="cellIs" dxfId="14" priority="2" operator="lessThan">
      <formula>0</formula>
    </cfRule>
  </conditionalFormatting>
  <conditionalFormatting sqref="C3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2017-2018</vt:lpstr>
      <vt:lpstr>2018-2019</vt:lpstr>
      <vt:lpstr>Динамика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i3-10</dc:creator>
  <cp:lastModifiedBy>всш1-нр</cp:lastModifiedBy>
  <cp:lastPrinted>2018-06-26T10:55:11Z</cp:lastPrinted>
  <dcterms:created xsi:type="dcterms:W3CDTF">2018-06-25T05:37:42Z</dcterms:created>
  <dcterms:modified xsi:type="dcterms:W3CDTF">2019-08-02T20:01:35Z</dcterms:modified>
</cp:coreProperties>
</file>